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倫一\Documents\FB News\No17\資料\"/>
    </mc:Choice>
  </mc:AlternateContent>
  <bookViews>
    <workbookView xWindow="0" yWindow="0" windowWidth="14505" windowHeight="7545" activeTab="1"/>
  </bookViews>
  <sheets>
    <sheet name="2SC3356_NE85633F" sheetId="1" r:id="rId1"/>
    <sheet name="S11" sheetId="4" r:id="rId2"/>
    <sheet name="S22" sheetId="8" r:id="rId3"/>
    <sheet name="2SC3356_NE85633F　MS22D RL=open" sheetId="7" r:id="rId4"/>
    <sheet name="MA2SC3356_NE85633F S11(IC=20mA)" sheetId="2" r:id="rId5"/>
    <sheet name="MA2SC3356_NE85633F S22(IC=20mA)" sheetId="3" r:id="rId6"/>
  </sheets>
  <calcPr calcId="152511"/>
</workbook>
</file>

<file path=xl/calcChain.xml><?xml version="1.0" encoding="utf-8"?>
<calcChain xmlns="http://schemas.openxmlformats.org/spreadsheetml/2006/main">
  <c r="S14" i="8" l="1"/>
  <c r="C14" i="8" s="1"/>
  <c r="R14" i="8"/>
  <c r="Q14" i="8"/>
  <c r="P14" i="8"/>
  <c r="A14" i="8"/>
  <c r="S13" i="8"/>
  <c r="C13" i="8" s="1"/>
  <c r="R13" i="8"/>
  <c r="Q13" i="8"/>
  <c r="P13" i="8"/>
  <c r="A13" i="8"/>
  <c r="S12" i="8"/>
  <c r="C12" i="8" s="1"/>
  <c r="R12" i="8"/>
  <c r="Q12" i="8"/>
  <c r="P12" i="8"/>
  <c r="A12" i="8"/>
  <c r="S11" i="8"/>
  <c r="B11" i="8" s="1"/>
  <c r="R11" i="8"/>
  <c r="Q11" i="8"/>
  <c r="P11" i="8"/>
  <c r="A11" i="8"/>
  <c r="S10" i="8"/>
  <c r="C10" i="8" s="1"/>
  <c r="R10" i="8"/>
  <c r="Q10" i="8"/>
  <c r="P10" i="8"/>
  <c r="AJ10" i="8" s="1"/>
  <c r="A10" i="8"/>
  <c r="S9" i="8"/>
  <c r="C9" i="8" s="1"/>
  <c r="R9" i="8"/>
  <c r="Q9" i="8"/>
  <c r="P9" i="8"/>
  <c r="A9" i="8"/>
  <c r="S8" i="8"/>
  <c r="C8" i="8" s="1"/>
  <c r="R8" i="8"/>
  <c r="Q8" i="8"/>
  <c r="P8" i="8"/>
  <c r="A8" i="8"/>
  <c r="S7" i="8"/>
  <c r="B7" i="8" s="1"/>
  <c r="R7" i="8"/>
  <c r="Q7" i="8"/>
  <c r="P7" i="8"/>
  <c r="A7" i="8"/>
  <c r="S6" i="8"/>
  <c r="C6" i="8" s="1"/>
  <c r="R6" i="8"/>
  <c r="Q6" i="8"/>
  <c r="P6" i="8"/>
  <c r="AK6" i="8" s="1"/>
  <c r="A6" i="8"/>
  <c r="S5" i="8"/>
  <c r="C5" i="8" s="1"/>
  <c r="R5" i="8"/>
  <c r="Q5" i="8"/>
  <c r="P5" i="8"/>
  <c r="AH5" i="8" s="1"/>
  <c r="A5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N3" i="8"/>
  <c r="L3" i="8"/>
  <c r="J3" i="8"/>
  <c r="H3" i="8"/>
  <c r="F3" i="8"/>
  <c r="D3" i="8"/>
  <c r="V2" i="8"/>
  <c r="U2" i="8"/>
  <c r="T2" i="8"/>
  <c r="S2" i="8"/>
  <c r="R2" i="8"/>
  <c r="Q2" i="8"/>
  <c r="AK7" i="8" l="1"/>
  <c r="AF12" i="8"/>
  <c r="AH9" i="8"/>
  <c r="AJ14" i="8"/>
  <c r="AK11" i="8"/>
  <c r="AF8" i="8"/>
  <c r="Z11" i="8"/>
  <c r="AH13" i="8"/>
  <c r="AC13" i="8"/>
  <c r="AE7" i="8"/>
  <c r="Y7" i="8" s="1"/>
  <c r="AC9" i="8"/>
  <c r="AD11" i="8"/>
  <c r="AA8" i="8"/>
  <c r="AI9" i="8"/>
  <c r="AG12" i="8"/>
  <c r="AB6" i="8"/>
  <c r="AD12" i="8"/>
  <c r="AI13" i="8"/>
  <c r="W13" i="8" s="1"/>
  <c r="AK14" i="8"/>
  <c r="AB9" i="8"/>
  <c r="V9" i="8" s="1"/>
  <c r="AC14" i="8"/>
  <c r="AI5" i="8"/>
  <c r="Z5" i="8"/>
  <c r="AE13" i="8"/>
  <c r="C7" i="8"/>
  <c r="AG8" i="8"/>
  <c r="U8" i="8" s="1"/>
  <c r="AE10" i="8"/>
  <c r="AB11" i="8"/>
  <c r="B8" i="8"/>
  <c r="B12" i="8"/>
  <c r="AJ5" i="8"/>
  <c r="AF7" i="8"/>
  <c r="AH8" i="8"/>
  <c r="AJ9" i="8"/>
  <c r="AF11" i="8"/>
  <c r="T11" i="8" s="1"/>
  <c r="AH12" i="8"/>
  <c r="AJ13" i="8"/>
  <c r="AK10" i="8"/>
  <c r="AK5" i="8"/>
  <c r="AG7" i="8"/>
  <c r="AI8" i="8"/>
  <c r="AK9" i="8"/>
  <c r="AG11" i="8"/>
  <c r="AI12" i="8"/>
  <c r="AK13" i="8"/>
  <c r="C11" i="8"/>
  <c r="B5" i="8"/>
  <c r="B9" i="8"/>
  <c r="B13" i="8"/>
  <c r="AF6" i="8"/>
  <c r="AH7" i="8"/>
  <c r="AJ8" i="8"/>
  <c r="AF10" i="8"/>
  <c r="AH11" i="8"/>
  <c r="AJ12" i="8"/>
  <c r="AF14" i="8"/>
  <c r="AE5" i="8"/>
  <c r="AC6" i="8"/>
  <c r="Z8" i="8"/>
  <c r="T8" i="8" s="1"/>
  <c r="AG6" i="8"/>
  <c r="AI7" i="8"/>
  <c r="AK8" i="8"/>
  <c r="AG10" i="8"/>
  <c r="AI11" i="8"/>
  <c r="AK12" i="8"/>
  <c r="AG14" i="8"/>
  <c r="B6" i="8"/>
  <c r="B10" i="8"/>
  <c r="B14" i="8"/>
  <c r="AF5" i="8"/>
  <c r="T5" i="8" s="1"/>
  <c r="E5" i="8" s="1"/>
  <c r="AH6" i="8"/>
  <c r="AJ7" i="8"/>
  <c r="AF9" i="8"/>
  <c r="AH10" i="8"/>
  <c r="AJ11" i="8"/>
  <c r="AF13" i="8"/>
  <c r="AH14" i="8"/>
  <c r="AD9" i="8"/>
  <c r="AA11" i="8"/>
  <c r="AG5" i="8"/>
  <c r="AI6" i="8"/>
  <c r="AG9" i="8"/>
  <c r="AI10" i="8"/>
  <c r="AG13" i="8"/>
  <c r="AI14" i="8"/>
  <c r="W14" i="8" s="1"/>
  <c r="AB14" i="8"/>
  <c r="V14" i="8" s="1"/>
  <c r="AJ6" i="8"/>
  <c r="O7" i="8"/>
  <c r="N7" i="8"/>
  <c r="AE12" i="8"/>
  <c r="Z13" i="8"/>
  <c r="AA5" i="8"/>
  <c r="AD6" i="8"/>
  <c r="AB8" i="8"/>
  <c r="V8" i="8" s="1"/>
  <c r="AE9" i="8"/>
  <c r="Z10" i="8"/>
  <c r="AC11" i="8"/>
  <c r="AA13" i="8"/>
  <c r="AD14" i="8"/>
  <c r="X14" i="8" s="1"/>
  <c r="AB5" i="8"/>
  <c r="V5" i="8" s="1"/>
  <c r="AC8" i="8"/>
  <c r="W8" i="8" s="1"/>
  <c r="AB13" i="8"/>
  <c r="AB10" i="8"/>
  <c r="AE11" i="8"/>
  <c r="Y11" i="8" s="1"/>
  <c r="Z12" i="8"/>
  <c r="T12" i="8" s="1"/>
  <c r="AE14" i="8"/>
  <c r="Y14" i="8" s="1"/>
  <c r="AD5" i="8"/>
  <c r="AB7" i="8"/>
  <c r="AE8" i="8"/>
  <c r="Y8" i="8" s="1"/>
  <c r="Z9" i="8"/>
  <c r="AC10" i="8"/>
  <c r="AA12" i="8"/>
  <c r="AD13" i="8"/>
  <c r="AE6" i="8"/>
  <c r="Y6" i="8" s="1"/>
  <c r="Z7" i="8"/>
  <c r="T7" i="8" s="1"/>
  <c r="AA10" i="8"/>
  <c r="AC5" i="8"/>
  <c r="AA7" i="8"/>
  <c r="AD8" i="8"/>
  <c r="Z6" i="8"/>
  <c r="AC7" i="8"/>
  <c r="W7" i="8" s="1"/>
  <c r="AA9" i="8"/>
  <c r="AD10" i="8"/>
  <c r="X10" i="8" s="1"/>
  <c r="AB12" i="8"/>
  <c r="Z14" i="8"/>
  <c r="AA14" i="8"/>
  <c r="AA6" i="8"/>
  <c r="AD7" i="8"/>
  <c r="X7" i="8" s="1"/>
  <c r="AC12" i="8"/>
  <c r="W9" i="8" l="1"/>
  <c r="U7" i="8"/>
  <c r="V13" i="8"/>
  <c r="T14" i="8"/>
  <c r="U5" i="8"/>
  <c r="W11" i="8"/>
  <c r="X11" i="8"/>
  <c r="W10" i="8"/>
  <c r="U11" i="8"/>
  <c r="F11" i="8" s="1"/>
  <c r="V7" i="8"/>
  <c r="T10" i="8"/>
  <c r="X13" i="8"/>
  <c r="W5" i="8"/>
  <c r="U12" i="8"/>
  <c r="V6" i="8"/>
  <c r="Y13" i="8"/>
  <c r="W6" i="8"/>
  <c r="K6" i="8" s="1"/>
  <c r="X12" i="8"/>
  <c r="M12" i="8" s="1"/>
  <c r="K13" i="8"/>
  <c r="J13" i="8"/>
  <c r="D11" i="8"/>
  <c r="E11" i="8"/>
  <c r="X6" i="8"/>
  <c r="U10" i="8"/>
  <c r="G10" i="8" s="1"/>
  <c r="V11" i="8"/>
  <c r="I11" i="8" s="1"/>
  <c r="Y5" i="8"/>
  <c r="N5" i="8" s="1"/>
  <c r="X5" i="8"/>
  <c r="M5" i="8" s="1"/>
  <c r="L11" i="8"/>
  <c r="M11" i="8"/>
  <c r="U9" i="8"/>
  <c r="F9" i="8" s="1"/>
  <c r="U13" i="8"/>
  <c r="F13" i="8" s="1"/>
  <c r="T13" i="8"/>
  <c r="D13" i="8" s="1"/>
  <c r="U6" i="8"/>
  <c r="F6" i="8" s="1"/>
  <c r="V10" i="8"/>
  <c r="U14" i="8"/>
  <c r="G14" i="8" s="1"/>
  <c r="T6" i="8"/>
  <c r="Y12" i="8"/>
  <c r="T9" i="8"/>
  <c r="E9" i="8" s="1"/>
  <c r="X8" i="8"/>
  <c r="L8" i="8" s="1"/>
  <c r="Y9" i="8"/>
  <c r="N9" i="8" s="1"/>
  <c r="X9" i="8"/>
  <c r="W12" i="8"/>
  <c r="J12" i="8" s="1"/>
  <c r="V12" i="8"/>
  <c r="Y10" i="8"/>
  <c r="N10" i="8" s="1"/>
  <c r="D5" i="8"/>
  <c r="K14" i="8"/>
  <c r="J14" i="8"/>
  <c r="I14" i="8"/>
  <c r="H14" i="8"/>
  <c r="F8" i="8"/>
  <c r="G8" i="8"/>
  <c r="H6" i="8"/>
  <c r="I6" i="8"/>
  <c r="K10" i="8"/>
  <c r="J10" i="8"/>
  <c r="I5" i="8"/>
  <c r="H5" i="8"/>
  <c r="L6" i="8"/>
  <c r="M6" i="8"/>
  <c r="O13" i="8"/>
  <c r="N13" i="8"/>
  <c r="I9" i="8"/>
  <c r="H9" i="8"/>
  <c r="K11" i="8"/>
  <c r="J11" i="8"/>
  <c r="J7" i="8"/>
  <c r="K7" i="8"/>
  <c r="F14" i="8"/>
  <c r="O6" i="8"/>
  <c r="N6" i="8"/>
  <c r="L13" i="8"/>
  <c r="M13" i="8"/>
  <c r="E12" i="8"/>
  <c r="D12" i="8"/>
  <c r="M7" i="8"/>
  <c r="L7" i="8"/>
  <c r="L14" i="8"/>
  <c r="M14" i="8"/>
  <c r="F10" i="8"/>
  <c r="O14" i="8"/>
  <c r="N14" i="8"/>
  <c r="E8" i="8"/>
  <c r="D8" i="8"/>
  <c r="E7" i="8"/>
  <c r="D7" i="8"/>
  <c r="E10" i="8"/>
  <c r="D10" i="8"/>
  <c r="G7" i="8"/>
  <c r="F7" i="8"/>
  <c r="I7" i="8"/>
  <c r="H7" i="8"/>
  <c r="I8" i="8"/>
  <c r="H8" i="8"/>
  <c r="K9" i="8"/>
  <c r="J9" i="8"/>
  <c r="I13" i="8"/>
  <c r="H13" i="8"/>
  <c r="M10" i="8"/>
  <c r="L10" i="8"/>
  <c r="J5" i="8"/>
  <c r="K5" i="8"/>
  <c r="N3" i="4"/>
  <c r="L3" i="4"/>
  <c r="J3" i="4"/>
  <c r="H3" i="4"/>
  <c r="F3" i="4"/>
  <c r="D3" i="4"/>
  <c r="S14" i="4"/>
  <c r="R14" i="4"/>
  <c r="Q14" i="4"/>
  <c r="P14" i="4"/>
  <c r="C14" i="4" s="1"/>
  <c r="S13" i="4"/>
  <c r="R13" i="4"/>
  <c r="Q13" i="4"/>
  <c r="P13" i="4"/>
  <c r="B13" i="4" s="1"/>
  <c r="S12" i="4"/>
  <c r="R12" i="4"/>
  <c r="Q12" i="4"/>
  <c r="P12" i="4"/>
  <c r="C12" i="4" s="1"/>
  <c r="S11" i="4"/>
  <c r="R11" i="4"/>
  <c r="Q11" i="4"/>
  <c r="P11" i="4"/>
  <c r="C11" i="4" s="1"/>
  <c r="S10" i="4"/>
  <c r="R10" i="4"/>
  <c r="Q10" i="4"/>
  <c r="P10" i="4"/>
  <c r="C10" i="4" s="1"/>
  <c r="S9" i="4"/>
  <c r="R9" i="4"/>
  <c r="Q9" i="4"/>
  <c r="P9" i="4"/>
  <c r="B9" i="4" s="1"/>
  <c r="S8" i="4"/>
  <c r="R8" i="4"/>
  <c r="Q8" i="4"/>
  <c r="P8" i="4"/>
  <c r="B8" i="4" s="1"/>
  <c r="S7" i="4"/>
  <c r="R7" i="4"/>
  <c r="Q7" i="4"/>
  <c r="P7" i="4"/>
  <c r="C7" i="4" s="1"/>
  <c r="S6" i="4"/>
  <c r="R6" i="4"/>
  <c r="Q6" i="4"/>
  <c r="P6" i="4"/>
  <c r="C6" i="4" s="1"/>
  <c r="S5" i="4"/>
  <c r="R5" i="4"/>
  <c r="Q5" i="4"/>
  <c r="P5" i="4"/>
  <c r="C5" i="4" s="1"/>
  <c r="K12" i="8" l="1"/>
  <c r="G11" i="8"/>
  <c r="G9" i="8"/>
  <c r="O5" i="8"/>
  <c r="L12" i="8"/>
  <c r="L5" i="8"/>
  <c r="J6" i="8"/>
  <c r="B10" i="4"/>
  <c r="D9" i="8"/>
  <c r="O10" i="8"/>
  <c r="C8" i="4"/>
  <c r="B12" i="4"/>
  <c r="B6" i="4"/>
  <c r="B14" i="4"/>
  <c r="H11" i="8"/>
  <c r="C9" i="4"/>
  <c r="C13" i="4"/>
  <c r="G13" i="8"/>
  <c r="G6" i="8"/>
  <c r="M8" i="8"/>
  <c r="B7" i="4"/>
  <c r="B11" i="4"/>
  <c r="E13" i="8"/>
  <c r="O9" i="8"/>
  <c r="M9" i="8"/>
  <c r="L9" i="8"/>
  <c r="B5" i="4"/>
  <c r="N8" i="8"/>
  <c r="O8" i="8"/>
  <c r="I12" i="8"/>
  <c r="H12" i="8"/>
  <c r="F12" i="8"/>
  <c r="G12" i="8"/>
  <c r="D6" i="8"/>
  <c r="E6" i="8"/>
  <c r="G5" i="8"/>
  <c r="F5" i="8"/>
  <c r="J8" i="8"/>
  <c r="K8" i="8"/>
  <c r="D14" i="8"/>
  <c r="E14" i="8"/>
  <c r="N12" i="8"/>
  <c r="O12" i="8"/>
  <c r="H10" i="8"/>
  <c r="I10" i="8"/>
  <c r="N11" i="8"/>
  <c r="O11" i="8"/>
  <c r="A14" i="4" l="1"/>
  <c r="A13" i="4"/>
  <c r="A12" i="4"/>
  <c r="A11" i="4"/>
  <c r="A10" i="4"/>
  <c r="A9" i="4"/>
  <c r="A8" i="4"/>
  <c r="A7" i="4"/>
  <c r="A6" i="4"/>
  <c r="A5" i="4"/>
  <c r="A11" i="3" l="1"/>
  <c r="A10" i="3"/>
  <c r="A9" i="3"/>
  <c r="A8" i="3"/>
  <c r="A7" i="3"/>
  <c r="A6" i="3"/>
  <c r="A5" i="3"/>
  <c r="A4" i="3"/>
  <c r="A3" i="3"/>
  <c r="A2" i="3"/>
  <c r="A11" i="2"/>
  <c r="A10" i="2"/>
  <c r="A9" i="2"/>
  <c r="A8" i="2"/>
  <c r="A7" i="2"/>
  <c r="A6" i="2"/>
  <c r="A5" i="2"/>
  <c r="A4" i="2"/>
  <c r="A3" i="2"/>
  <c r="A2" i="2"/>
  <c r="AC4" i="4" l="1"/>
  <c r="AI4" i="4"/>
  <c r="W4" i="4"/>
  <c r="AJ4" i="4"/>
  <c r="X4" i="4"/>
  <c r="AD4" i="4"/>
  <c r="AB4" i="4"/>
  <c r="AH4" i="4"/>
  <c r="V4" i="4"/>
  <c r="AF4" i="4"/>
  <c r="Z4" i="4"/>
  <c r="T4" i="4"/>
  <c r="AA4" i="4"/>
  <c r="AG4" i="4"/>
  <c r="U4" i="4"/>
  <c r="AK4" i="4"/>
  <c r="Y4" i="4"/>
  <c r="AE4" i="4"/>
  <c r="V2" i="4"/>
  <c r="U2" i="4"/>
  <c r="AJ12" i="4" s="1"/>
  <c r="T2" i="4"/>
  <c r="AI8" i="4" s="1"/>
  <c r="S2" i="4"/>
  <c r="AH9" i="4" s="1"/>
  <c r="Q2" i="4"/>
  <c r="R2" i="4"/>
  <c r="AA5" i="4" s="1"/>
  <c r="AD6" i="4" l="1"/>
  <c r="AK6" i="4"/>
  <c r="AE5" i="4"/>
  <c r="AA10" i="4"/>
  <c r="AG11" i="4"/>
  <c r="AG7" i="4"/>
  <c r="AD5" i="4"/>
  <c r="AA7" i="4"/>
  <c r="AD11" i="4"/>
  <c r="AF9" i="4"/>
  <c r="AA11" i="4"/>
  <c r="AD7" i="4"/>
  <c r="AF8" i="4"/>
  <c r="AE9" i="4"/>
  <c r="AA12" i="4"/>
  <c r="AJ9" i="4"/>
  <c r="AA6" i="4"/>
  <c r="AD9" i="4"/>
  <c r="AJ14" i="4"/>
  <c r="AD8" i="4"/>
  <c r="Z11" i="4"/>
  <c r="AI12" i="4"/>
  <c r="Z9" i="4"/>
  <c r="Z10" i="4"/>
  <c r="AB10" i="4"/>
  <c r="AE8" i="4"/>
  <c r="Z5" i="4"/>
  <c r="AB13" i="4"/>
  <c r="AG14" i="4"/>
  <c r="AG9" i="4"/>
  <c r="AF12" i="4"/>
  <c r="AF11" i="4"/>
  <c r="T11" i="4" s="1"/>
  <c r="AH11" i="4"/>
  <c r="AH10" i="4"/>
  <c r="AI11" i="4"/>
  <c r="AI7" i="4"/>
  <c r="AJ8" i="4"/>
  <c r="AJ6" i="4"/>
  <c r="X6" i="4" s="1"/>
  <c r="AE11" i="4"/>
  <c r="AK9" i="4"/>
  <c r="AA8" i="4"/>
  <c r="AE14" i="4"/>
  <c r="AD10" i="4"/>
  <c r="AE10" i="4"/>
  <c r="AG12" i="4"/>
  <c r="U12" i="4" s="1"/>
  <c r="AG5" i="4"/>
  <c r="U5" i="4" s="1"/>
  <c r="AF6" i="4"/>
  <c r="Z7" i="4"/>
  <c r="AH13" i="4"/>
  <c r="AH6" i="4"/>
  <c r="AI14" i="4"/>
  <c r="AJ11" i="4"/>
  <c r="X11" i="4" s="1"/>
  <c r="AJ7" i="4"/>
  <c r="AK8" i="4"/>
  <c r="AC5" i="4"/>
  <c r="AB11" i="4"/>
  <c r="AE13" i="4"/>
  <c r="Z12" i="4"/>
  <c r="Z13" i="4"/>
  <c r="AC8" i="4"/>
  <c r="W8" i="4" s="1"/>
  <c r="AB9" i="4"/>
  <c r="V9" i="4" s="1"/>
  <c r="AF7" i="4"/>
  <c r="Z8" i="4"/>
  <c r="T8" i="4" s="1"/>
  <c r="AH5" i="4"/>
  <c r="AH7" i="4"/>
  <c r="AI5" i="4"/>
  <c r="AI6" i="4"/>
  <c r="AJ5" i="4"/>
  <c r="X5" i="4" s="1"/>
  <c r="AK10" i="4"/>
  <c r="AK5" i="4"/>
  <c r="AC11" i="4"/>
  <c r="W11" i="4" s="1"/>
  <c r="Z14" i="4"/>
  <c r="Z6" i="4"/>
  <c r="AB7" i="4"/>
  <c r="AC13" i="4"/>
  <c r="AE7" i="4"/>
  <c r="AC6" i="4"/>
  <c r="AF14" i="4"/>
  <c r="AF10" i="4"/>
  <c r="AH12" i="4"/>
  <c r="AH14" i="4"/>
  <c r="AI10" i="4"/>
  <c r="AK13" i="4"/>
  <c r="AK7" i="4"/>
  <c r="AI13" i="4"/>
  <c r="AB6" i="4"/>
  <c r="V6" i="4" s="1"/>
  <c r="AA13" i="4"/>
  <c r="AB8" i="4"/>
  <c r="AD12" i="4"/>
  <c r="X12" i="4" s="1"/>
  <c r="AC14" i="4"/>
  <c r="AG10" i="4"/>
  <c r="U10" i="4" s="1"/>
  <c r="AG6" i="4"/>
  <c r="AH8" i="4"/>
  <c r="AI9" i="4"/>
  <c r="AC7" i="4"/>
  <c r="W7" i="4" s="1"/>
  <c r="AJ10" i="4"/>
  <c r="AK12" i="4"/>
  <c r="AK11" i="4"/>
  <c r="AC12" i="4"/>
  <c r="AC9" i="4"/>
  <c r="AE12" i="4"/>
  <c r="AD13" i="4"/>
  <c r="AA9" i="4"/>
  <c r="AG13" i="4"/>
  <c r="AF13" i="4"/>
  <c r="AB14" i="4"/>
  <c r="AJ13" i="4"/>
  <c r="AK14" i="4"/>
  <c r="AB5" i="4"/>
  <c r="AC10" i="4"/>
  <c r="W10" i="4" s="1"/>
  <c r="AA14" i="4"/>
  <c r="AB12" i="4"/>
  <c r="AD14" i="4"/>
  <c r="AG8" i="4"/>
  <c r="AF5" i="4"/>
  <c r="AE6" i="4"/>
  <c r="Y6" i="4" s="1"/>
  <c r="U6" i="4" l="1"/>
  <c r="G6" i="4" s="1"/>
  <c r="G5" i="4"/>
  <c r="F5" i="4"/>
  <c r="F12" i="4"/>
  <c r="G12" i="4"/>
  <c r="M5" i="4"/>
  <c r="L5" i="4"/>
  <c r="U9" i="4"/>
  <c r="E8" i="4"/>
  <c r="D8" i="4"/>
  <c r="G10" i="4"/>
  <c r="F10" i="4"/>
  <c r="M11" i="4"/>
  <c r="L11" i="4"/>
  <c r="L6" i="4"/>
  <c r="M6" i="4"/>
  <c r="X14" i="4"/>
  <c r="K7" i="4"/>
  <c r="J7" i="4"/>
  <c r="V7" i="4"/>
  <c r="H9" i="4"/>
  <c r="I9" i="4"/>
  <c r="F6" i="4"/>
  <c r="K8" i="4"/>
  <c r="J8" i="4"/>
  <c r="J10" i="4"/>
  <c r="K10" i="4"/>
  <c r="E11" i="4"/>
  <c r="D11" i="4"/>
  <c r="I6" i="4"/>
  <c r="H6" i="4"/>
  <c r="O6" i="4"/>
  <c r="N6" i="4"/>
  <c r="M12" i="4"/>
  <c r="L12" i="4"/>
  <c r="W12" i="4"/>
  <c r="K11" i="4"/>
  <c r="J11" i="4"/>
  <c r="T9" i="4"/>
  <c r="V12" i="4"/>
  <c r="W14" i="4"/>
  <c r="U7" i="4"/>
  <c r="U14" i="4"/>
  <c r="V14" i="4"/>
  <c r="W6" i="4"/>
  <c r="Y7" i="4"/>
  <c r="U11" i="4"/>
  <c r="X8" i="4"/>
  <c r="U13" i="4"/>
  <c r="T12" i="4"/>
  <c r="X7" i="4"/>
  <c r="Y9" i="4"/>
  <c r="T10" i="4"/>
  <c r="W13" i="4"/>
  <c r="X9" i="4"/>
  <c r="T6" i="4"/>
  <c r="V11" i="4"/>
  <c r="V5" i="4"/>
  <c r="Y11" i="4"/>
  <c r="Y10" i="4"/>
  <c r="Y5" i="4"/>
  <c r="Y13" i="4"/>
  <c r="X13" i="4"/>
  <c r="X10" i="4"/>
  <c r="V13" i="4"/>
  <c r="Y12" i="4"/>
  <c r="T14" i="4"/>
  <c r="W5" i="4"/>
  <c r="Y14" i="4"/>
  <c r="T5" i="4"/>
  <c r="W9" i="4"/>
  <c r="T7" i="4"/>
  <c r="U8" i="4"/>
  <c r="Y8" i="4"/>
  <c r="V8" i="4"/>
  <c r="T13" i="4"/>
  <c r="V10" i="4"/>
  <c r="H12" i="4" l="1"/>
  <c r="I12" i="4"/>
  <c r="G9" i="4"/>
  <c r="F9" i="4"/>
  <c r="D10" i="4"/>
  <c r="E10" i="4"/>
  <c r="O8" i="4"/>
  <c r="N8" i="4"/>
  <c r="O14" i="4"/>
  <c r="N14" i="4"/>
  <c r="H5" i="4"/>
  <c r="I5" i="4"/>
  <c r="O9" i="4"/>
  <c r="N9" i="4"/>
  <c r="I14" i="4"/>
  <c r="H14" i="4"/>
  <c r="J9" i="4"/>
  <c r="K9" i="4"/>
  <c r="E13" i="4"/>
  <c r="D13" i="4"/>
  <c r="H8" i="4"/>
  <c r="I8" i="4"/>
  <c r="J6" i="4"/>
  <c r="K6" i="4"/>
  <c r="O13" i="4"/>
  <c r="N13" i="4"/>
  <c r="I11" i="4"/>
  <c r="H11" i="4"/>
  <c r="M7" i="4"/>
  <c r="L7" i="4"/>
  <c r="F14" i="4"/>
  <c r="G14" i="4"/>
  <c r="K12" i="4"/>
  <c r="J12" i="4"/>
  <c r="L10" i="4"/>
  <c r="M10" i="4"/>
  <c r="J13" i="4"/>
  <c r="K13" i="4"/>
  <c r="E5" i="4"/>
  <c r="D5" i="4"/>
  <c r="G8" i="4"/>
  <c r="F8" i="4"/>
  <c r="D14" i="4"/>
  <c r="E14" i="4"/>
  <c r="D6" i="4"/>
  <c r="E6" i="4"/>
  <c r="E12" i="4"/>
  <c r="D12" i="4"/>
  <c r="F7" i="4"/>
  <c r="G7" i="4"/>
  <c r="I7" i="4"/>
  <c r="H7" i="4"/>
  <c r="F11" i="4"/>
  <c r="G11" i="4"/>
  <c r="N7" i="4"/>
  <c r="O7" i="4"/>
  <c r="M13" i="4"/>
  <c r="L13" i="4"/>
  <c r="K5" i="4"/>
  <c r="J5" i="4"/>
  <c r="O12" i="4"/>
  <c r="N12" i="4"/>
  <c r="G13" i="4"/>
  <c r="F13" i="4"/>
  <c r="J14" i="4"/>
  <c r="K14" i="4"/>
  <c r="L14" i="4"/>
  <c r="M14" i="4"/>
  <c r="E9" i="4"/>
  <c r="D9" i="4"/>
  <c r="N11" i="4"/>
  <c r="O11" i="4"/>
  <c r="D7" i="4"/>
  <c r="E7" i="4"/>
  <c r="I10" i="4"/>
  <c r="H10" i="4"/>
  <c r="I13" i="4"/>
  <c r="H13" i="4"/>
  <c r="O10" i="4"/>
  <c r="N10" i="4"/>
  <c r="M9" i="4"/>
  <c r="L9" i="4"/>
  <c r="M8" i="4"/>
  <c r="L8" i="4"/>
  <c r="N5" i="4"/>
  <c r="O5" i="4"/>
</calcChain>
</file>

<file path=xl/sharedStrings.xml><?xml version="1.0" encoding="utf-8"?>
<sst xmlns="http://schemas.openxmlformats.org/spreadsheetml/2006/main" count="104" uniqueCount="55">
  <si>
    <t>!</t>
  </si>
  <si>
    <t>NEC</t>
  </si>
  <si>
    <t>#</t>
  </si>
  <si>
    <t>S</t>
  </si>
  <si>
    <t>MA</t>
  </si>
  <si>
    <t>R</t>
  </si>
  <si>
    <t>frq</t>
    <phoneticPr fontId="18"/>
  </si>
  <si>
    <t>S11</t>
    <phoneticPr fontId="18"/>
  </si>
  <si>
    <t>S21</t>
    <phoneticPr fontId="18"/>
  </si>
  <si>
    <t>S12</t>
    <phoneticPr fontId="18"/>
  </si>
  <si>
    <t>S22</t>
    <phoneticPr fontId="18"/>
  </si>
  <si>
    <t>GHz</t>
  </si>
  <si>
    <t>Γ'in</t>
    <phoneticPr fontId="18"/>
  </si>
  <si>
    <r>
      <t>R</t>
    </r>
    <r>
      <rPr>
        <vertAlign val="subscript"/>
        <sz val="11"/>
        <color theme="1"/>
        <rFont val="ＭＳ Ｐゴシック"/>
        <family val="3"/>
        <charset val="128"/>
        <scheme val="minor"/>
      </rPr>
      <t>L</t>
    </r>
    <phoneticPr fontId="18"/>
  </si>
  <si>
    <r>
      <t>Γ</t>
    </r>
    <r>
      <rPr>
        <vertAlign val="subscript"/>
        <sz val="11"/>
        <color theme="1"/>
        <rFont val="ＭＳ Ｐゴシック"/>
        <family val="3"/>
        <charset val="128"/>
        <scheme val="minor"/>
      </rPr>
      <t>L</t>
    </r>
    <phoneticPr fontId="18"/>
  </si>
  <si>
    <t>分子</t>
    <rPh sb="0" eb="2">
      <t>ブンシ</t>
    </rPh>
    <phoneticPr fontId="18"/>
  </si>
  <si>
    <t>分母</t>
    <rPh sb="0" eb="2">
      <t>ブンボ</t>
    </rPh>
    <phoneticPr fontId="18"/>
  </si>
  <si>
    <t>S11</t>
    <phoneticPr fontId="18"/>
  </si>
  <si>
    <t>Re</t>
    <phoneticPr fontId="18"/>
  </si>
  <si>
    <t>Im</t>
    <phoneticPr fontId="18"/>
  </si>
  <si>
    <t>S11'</t>
    <phoneticPr fontId="18"/>
  </si>
  <si>
    <t>Spara</t>
    <phoneticPr fontId="18"/>
  </si>
  <si>
    <t>S22'</t>
    <phoneticPr fontId="18"/>
  </si>
  <si>
    <r>
      <t>R</t>
    </r>
    <r>
      <rPr>
        <vertAlign val="subscript"/>
        <sz val="11"/>
        <color theme="1"/>
        <rFont val="ＭＳ Ｐゴシック"/>
        <family val="2"/>
        <charset val="128"/>
        <scheme val="minor"/>
      </rPr>
      <t>S</t>
    </r>
    <phoneticPr fontId="18"/>
  </si>
  <si>
    <r>
      <t>Γ</t>
    </r>
    <r>
      <rPr>
        <vertAlign val="subscript"/>
        <sz val="11"/>
        <color theme="1"/>
        <rFont val="ＭＳ Ｐゴシック"/>
        <family val="3"/>
        <charset val="128"/>
        <scheme val="minor"/>
      </rPr>
      <t>S</t>
    </r>
    <phoneticPr fontId="18"/>
  </si>
  <si>
    <t>Γ'out</t>
    <phoneticPr fontId="18"/>
  </si>
  <si>
    <t>S11 Z</t>
    <phoneticPr fontId="18"/>
  </si>
  <si>
    <t>frequency
[Hz]</t>
    <phoneticPr fontId="18"/>
  </si>
  <si>
    <t>R0[Ω]</t>
    <phoneticPr fontId="18"/>
  </si>
  <si>
    <t>X0[Ω]</t>
    <phoneticPr fontId="18"/>
  </si>
  <si>
    <t>S22 Z</t>
    <phoneticPr fontId="18"/>
  </si>
  <si>
    <t>frequency
[Hz]</t>
    <phoneticPr fontId="18"/>
  </si>
  <si>
    <t>R0[Ω]</t>
    <phoneticPr fontId="18"/>
  </si>
  <si>
    <t>X0[Ω]</t>
    <phoneticPr fontId="18"/>
  </si>
  <si>
    <t>Compound</t>
  </si>
  <si>
    <t>Semiconductor</t>
  </si>
  <si>
    <t>Devices</t>
  </si>
  <si>
    <t>Ltd.</t>
  </si>
  <si>
    <t>August</t>
  </si>
  <si>
    <t>NE85633/2SC3356</t>
  </si>
  <si>
    <t>NPN</t>
  </si>
  <si>
    <t>Silicon</t>
  </si>
  <si>
    <t>Transistor</t>
  </si>
  <si>
    <t>Vce</t>
  </si>
  <si>
    <t>=</t>
  </si>
  <si>
    <t>V</t>
  </si>
  <si>
    <t>Ic</t>
  </si>
  <si>
    <t>mA</t>
  </si>
  <si>
    <t>f</t>
  </si>
  <si>
    <t>S11</t>
  </si>
  <si>
    <t>S21</t>
  </si>
  <si>
    <t>S12</t>
  </si>
  <si>
    <t>S22</t>
  </si>
  <si>
    <t>MAG</t>
  </si>
  <si>
    <t>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</si>
</sst>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7" formatCode="&quot;RL=&quot;General"/>
    <numFmt numFmtId="178" formatCode="&quot;RS=&quot;General"/>
  </numFmts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vertAlign val="subscript"/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vertAlign val="subscript"/>
      <sz val="11"/>
      <color theme="1"/>
      <name val="ＭＳ Ｐゴシック"/>
      <family val="2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10" xfId="0" applyBorder="1">
      <alignment vertical="center"/>
    </xf>
    <xf numFmtId="177" fontId="0" fillId="0" borderId="10" xfId="0" applyNumberFormat="1" applyBorder="1">
      <alignment vertical="center"/>
    </xf>
    <xf numFmtId="0" fontId="21" fillId="0" borderId="10" xfId="0" applyFont="1" applyBorder="1" applyAlignment="1">
      <alignment vertical="center" wrapText="1"/>
    </xf>
    <xf numFmtId="11" fontId="0" fillId="0" borderId="10" xfId="0" applyNumberFormat="1" applyBorder="1">
      <alignment vertical="center"/>
    </xf>
    <xf numFmtId="0" fontId="0" fillId="0" borderId="14" xfId="0" applyBorder="1">
      <alignment vertical="center"/>
    </xf>
    <xf numFmtId="178" fontId="0" fillId="0" borderId="10" xfId="0" applyNumberForma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1" fontId="0" fillId="33" borderId="10" xfId="0" applyNumberFormat="1" applyFill="1" applyBorder="1">
      <alignment vertical="center"/>
    </xf>
    <xf numFmtId="0" fontId="0" fillId="33" borderId="10" xfId="0" applyFill="1" applyBorder="1">
      <alignment vertical="center"/>
    </xf>
    <xf numFmtId="11" fontId="0" fillId="0" borderId="10" xfId="0" applyNumberFormat="1" applyFill="1" applyBorder="1">
      <alignment vertical="center"/>
    </xf>
    <xf numFmtId="0" fontId="0" fillId="0" borderId="10" xfId="0" applyFill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5" xfId="0" applyBorder="1">
      <alignment vertical="center"/>
    </xf>
    <xf numFmtId="0" fontId="0" fillId="0" borderId="10" xfId="0" applyBorder="1" applyAlignment="1">
      <alignment horizontal="center" vertical="center"/>
    </xf>
    <xf numFmtId="177" fontId="0" fillId="0" borderId="11" xfId="0" applyNumberFormat="1" applyBorder="1" applyAlignment="1">
      <alignment horizontal="center" vertical="center"/>
    </xf>
    <xf numFmtId="177" fontId="0" fillId="0" borderId="13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78" fontId="0" fillId="0" borderId="11" xfId="0" applyNumberFormat="1" applyBorder="1" applyAlignment="1">
      <alignment horizontal="center" vertical="center"/>
    </xf>
    <xf numFmtId="178" fontId="0" fillId="0" borderId="13" xfId="0" applyNumberFormat="1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693965</xdr:colOff>
      <xdr:row>14</xdr:row>
      <xdr:rowOff>136071</xdr:rowOff>
    </xdr:from>
    <xdr:to>
      <xdr:col>14</xdr:col>
      <xdr:colOff>708022</xdr:colOff>
      <xdr:row>16</xdr:row>
      <xdr:rowOff>180542</xdr:rowOff>
    </xdr:to>
    <xdr:sp macro="" textlink="">
      <xdr:nvSpPr>
        <xdr:cNvPr id="4" name="右中かっこ 3"/>
        <xdr:cNvSpPr/>
      </xdr:nvSpPr>
      <xdr:spPr>
        <a:xfrm rot="5400000">
          <a:off x="6271294" y="-787615"/>
          <a:ext cx="398256" cy="8668200"/>
        </a:xfrm>
        <a:prstGeom prst="rightBrace">
          <a:avLst>
            <a:gd name="adj1" fmla="val 36470"/>
            <a:gd name="adj2" fmla="val 50000"/>
          </a:avLst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3</xdr:col>
      <xdr:colOff>191749</xdr:colOff>
      <xdr:row>18</xdr:row>
      <xdr:rowOff>16008</xdr:rowOff>
    </xdr:from>
    <xdr:ext cx="8557920" cy="825867"/>
    <xdr:sp macro="" textlink="">
      <xdr:nvSpPr>
        <xdr:cNvPr id="5" name="テキスト ボックス 4"/>
        <xdr:cNvSpPr txBox="1"/>
      </xdr:nvSpPr>
      <xdr:spPr>
        <a:xfrm>
          <a:off x="2355285" y="4098151"/>
          <a:ext cx="8557920" cy="8258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この部分が計算結果。</a:t>
          </a:r>
          <a:endParaRPr kumimoji="1" lang="en-US" altLang="ja-JP" sz="1100"/>
        </a:p>
        <a:p>
          <a:r>
            <a:rPr kumimoji="1" lang="ja-JP" altLang="en-US" sz="1100"/>
            <a:t>大元の</a:t>
          </a:r>
          <a:r>
            <a:rPr kumimoji="1" lang="en-US" altLang="ja-JP" sz="1100"/>
            <a:t>S</a:t>
          </a:r>
          <a:r>
            <a:rPr kumimoji="1" lang="ja-JP" altLang="en-US" sz="1100"/>
            <a:t>パラは、「</a:t>
          </a:r>
          <a:r>
            <a:rPr kumimoji="1" lang="en-US" altLang="ja-JP" sz="1100"/>
            <a:t>2SC3356_NE85633F</a:t>
          </a:r>
          <a:r>
            <a:rPr kumimoji="1" lang="ja-JP" altLang="en-US" sz="1100"/>
            <a:t>」シートからリンク読み込み、上記計算結果は項目毎に「</a:t>
          </a:r>
          <a:r>
            <a:rPr kumimoji="1" lang="en-US" altLang="ja-JP" sz="1100"/>
            <a:t>2sc3356****</a:t>
          </a:r>
          <a:r>
            <a:rPr kumimoji="1" lang="ja-JP" altLang="en-US" sz="1100"/>
            <a:t>」シートにリンク書き出ししています。</a:t>
          </a:r>
          <a:endParaRPr kumimoji="1" lang="en-US" altLang="ja-JP" sz="1100"/>
        </a:p>
        <a:p>
          <a:r>
            <a:rPr kumimoji="1" lang="ja-JP" altLang="en-US" sz="1100"/>
            <a:t>「</a:t>
          </a:r>
          <a:r>
            <a:rPr kumimoji="1" lang="en-US" altLang="ja-JP" sz="1100"/>
            <a:t>2SC3356</a:t>
          </a:r>
          <a:r>
            <a:rPr kumimoji="1" lang="ja-JP" altLang="en-US" sz="1100"/>
            <a:t>***」シートが</a:t>
          </a:r>
          <a:r>
            <a:rPr kumimoji="1" lang="en-US" altLang="ja-JP" sz="1100"/>
            <a:t>Mr.Smith</a:t>
          </a:r>
          <a:r>
            <a:rPr kumimoji="1" lang="ja-JP" altLang="en-US" sz="1100"/>
            <a:t>読み込み用マーカファイルの書式になっているので、</a:t>
          </a:r>
          <a:endParaRPr kumimoji="1" lang="en-US" altLang="ja-JP" sz="1100"/>
        </a:p>
        <a:p>
          <a:r>
            <a:rPr kumimoji="1" lang="ja-JP" altLang="en-US" sz="1100"/>
            <a:t>それぞれ</a:t>
          </a:r>
          <a:r>
            <a:rPr kumimoji="1" lang="en-US" altLang="ja-JP" sz="1100"/>
            <a:t>CSV</a:t>
          </a:r>
          <a:r>
            <a:rPr kumimoji="1" lang="ja-JP" altLang="en-US" sz="1100"/>
            <a:t>形式で保存すれば、</a:t>
          </a:r>
          <a:r>
            <a:rPr kumimoji="1" lang="en-US" altLang="ja-JP" sz="1100"/>
            <a:t>Mr.Smith ver3.3 </a:t>
          </a:r>
          <a:r>
            <a:rPr kumimoji="1" lang="ja-JP" altLang="en-US" sz="1100"/>
            <a:t>の「ファイル」→「インポート」→「マーカリスト」→「</a:t>
          </a:r>
          <a:r>
            <a:rPr kumimoji="1" lang="en-US" altLang="ja-JP" sz="1100"/>
            <a:t>Re+Im</a:t>
          </a:r>
          <a:r>
            <a:rPr kumimoji="1" lang="ja-JP" altLang="en-US" sz="1100"/>
            <a:t>」で読み込むことが可能です。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showGridLines="0" workbookViewId="0">
      <selection activeCell="G25" sqref="G25"/>
    </sheetView>
  </sheetViews>
  <sheetFormatPr defaultRowHeight="13.5"/>
  <sheetData>
    <row r="1" spans="1:10">
      <c r="A1" s="15" t="s">
        <v>0</v>
      </c>
      <c r="B1" s="15" t="s">
        <v>1</v>
      </c>
      <c r="C1" s="15" t="s">
        <v>34</v>
      </c>
      <c r="D1" s="15" t="s">
        <v>35</v>
      </c>
      <c r="E1" s="15" t="s">
        <v>36</v>
      </c>
      <c r="F1" s="15" t="s">
        <v>37</v>
      </c>
      <c r="G1" s="15"/>
      <c r="H1" s="15"/>
      <c r="I1" s="15"/>
      <c r="J1" s="15"/>
    </row>
    <row r="2" spans="1:10">
      <c r="A2" s="15" t="s">
        <v>0</v>
      </c>
      <c r="B2" s="15">
        <v>20</v>
      </c>
      <c r="C2" s="15" t="s">
        <v>38</v>
      </c>
      <c r="D2" s="15">
        <v>2002</v>
      </c>
      <c r="E2" s="15"/>
      <c r="F2" s="15"/>
      <c r="G2" s="15"/>
      <c r="H2" s="15"/>
      <c r="I2" s="15"/>
      <c r="J2" s="15"/>
    </row>
    <row r="3" spans="1:10">
      <c r="A3" s="15" t="s">
        <v>0</v>
      </c>
      <c r="B3" s="15" t="s">
        <v>39</v>
      </c>
      <c r="C3" s="15"/>
      <c r="D3" s="15"/>
      <c r="E3" s="15"/>
      <c r="F3" s="15"/>
      <c r="G3" s="15"/>
      <c r="H3" s="15"/>
      <c r="I3" s="15"/>
      <c r="J3" s="15"/>
    </row>
    <row r="4" spans="1:10">
      <c r="A4" s="15" t="s">
        <v>0</v>
      </c>
      <c r="B4" s="15" t="s">
        <v>40</v>
      </c>
      <c r="C4" s="15" t="s">
        <v>41</v>
      </c>
      <c r="D4" s="15" t="s">
        <v>42</v>
      </c>
      <c r="E4" s="15"/>
      <c r="F4" s="15"/>
      <c r="G4" s="15"/>
      <c r="H4" s="15"/>
      <c r="I4" s="15"/>
      <c r="J4" s="15"/>
    </row>
    <row r="5" spans="1:10">
      <c r="A5" s="15" t="s">
        <v>0</v>
      </c>
      <c r="B5" s="15" t="s">
        <v>43</v>
      </c>
      <c r="C5" s="15" t="s">
        <v>44</v>
      </c>
      <c r="D5" s="15">
        <v>10</v>
      </c>
      <c r="E5" s="15" t="s">
        <v>45</v>
      </c>
      <c r="F5" s="15" t="s">
        <v>46</v>
      </c>
      <c r="G5" s="15" t="s">
        <v>44</v>
      </c>
      <c r="H5" s="15">
        <v>20</v>
      </c>
      <c r="I5" s="15" t="s">
        <v>47</v>
      </c>
      <c r="J5" s="15"/>
    </row>
    <row r="6" spans="1:10">
      <c r="A6" s="15" t="s">
        <v>2</v>
      </c>
      <c r="B6" s="15" t="s">
        <v>11</v>
      </c>
      <c r="C6" s="15" t="s">
        <v>3</v>
      </c>
      <c r="D6" s="15" t="s">
        <v>4</v>
      </c>
      <c r="E6" s="15" t="s">
        <v>5</v>
      </c>
      <c r="F6" s="15">
        <v>50</v>
      </c>
      <c r="G6" s="15"/>
      <c r="H6" s="15"/>
      <c r="I6" s="15"/>
      <c r="J6" s="15"/>
    </row>
    <row r="7" spans="1:10">
      <c r="A7" s="15" t="s">
        <v>0</v>
      </c>
      <c r="B7" s="15" t="s">
        <v>48</v>
      </c>
      <c r="C7" s="15" t="s">
        <v>49</v>
      </c>
      <c r="D7" s="15" t="s">
        <v>50</v>
      </c>
      <c r="E7" s="15" t="s">
        <v>51</v>
      </c>
      <c r="F7" s="15" t="s">
        <v>52</v>
      </c>
      <c r="G7" s="15"/>
      <c r="H7" s="15"/>
      <c r="I7" s="15"/>
      <c r="J7" s="15"/>
    </row>
    <row r="8" spans="1:10">
      <c r="A8" s="15" t="s">
        <v>0</v>
      </c>
      <c r="B8" s="15" t="s">
        <v>11</v>
      </c>
      <c r="C8" s="15" t="s">
        <v>53</v>
      </c>
      <c r="D8" s="15" t="s">
        <v>54</v>
      </c>
      <c r="E8" s="15" t="s">
        <v>53</v>
      </c>
      <c r="F8" s="15" t="s">
        <v>54</v>
      </c>
      <c r="G8" s="15" t="s">
        <v>53</v>
      </c>
      <c r="H8" s="15" t="s">
        <v>54</v>
      </c>
      <c r="I8" s="15" t="s">
        <v>53</v>
      </c>
      <c r="J8" s="15" t="s">
        <v>54</v>
      </c>
    </row>
    <row r="9" spans="1:10">
      <c r="A9" s="15"/>
      <c r="B9" s="15">
        <v>0.2</v>
      </c>
      <c r="C9" s="15">
        <v>0.33900000000000002</v>
      </c>
      <c r="D9" s="15">
        <v>-107</v>
      </c>
      <c r="E9" s="15">
        <v>16.515999999999998</v>
      </c>
      <c r="F9" s="15">
        <v>108.7</v>
      </c>
      <c r="G9" s="15">
        <v>3.5000000000000003E-2</v>
      </c>
      <c r="H9" s="15">
        <v>66.099999999999994</v>
      </c>
      <c r="I9" s="15">
        <v>0.45900000000000002</v>
      </c>
      <c r="J9" s="15">
        <v>-36.6</v>
      </c>
    </row>
    <row r="10" spans="1:10">
      <c r="A10" s="15"/>
      <c r="B10" s="15">
        <v>0.4</v>
      </c>
      <c r="C10" s="15">
        <v>0.25800000000000001</v>
      </c>
      <c r="D10" s="15">
        <v>-147.30000000000001</v>
      </c>
      <c r="E10" s="15">
        <v>8.9280000000000008</v>
      </c>
      <c r="F10" s="15">
        <v>92.1</v>
      </c>
      <c r="G10" s="15">
        <v>0.06</v>
      </c>
      <c r="H10" s="15">
        <v>71</v>
      </c>
      <c r="I10" s="15">
        <v>0.34300000000000003</v>
      </c>
      <c r="J10" s="15">
        <v>-32.9</v>
      </c>
    </row>
    <row r="11" spans="1:10">
      <c r="A11" s="15"/>
      <c r="B11" s="15">
        <v>0.6</v>
      </c>
      <c r="C11" s="15">
        <v>0.24299999999999999</v>
      </c>
      <c r="D11" s="15">
        <v>-167.7</v>
      </c>
      <c r="E11" s="15">
        <v>6.0220000000000002</v>
      </c>
      <c r="F11" s="15">
        <v>83</v>
      </c>
      <c r="G11" s="15">
        <v>8.5000000000000006E-2</v>
      </c>
      <c r="H11" s="15">
        <v>71.900000000000006</v>
      </c>
      <c r="I11" s="15">
        <v>0.30499999999999999</v>
      </c>
      <c r="J11" s="15">
        <v>-29.9</v>
      </c>
    </row>
    <row r="12" spans="1:10">
      <c r="A12" s="15"/>
      <c r="B12" s="15">
        <v>0.8</v>
      </c>
      <c r="C12" s="15">
        <v>0.24199999999999999</v>
      </c>
      <c r="D12" s="15">
        <v>177</v>
      </c>
      <c r="E12" s="15">
        <v>4.633</v>
      </c>
      <c r="F12" s="15">
        <v>76.2</v>
      </c>
      <c r="G12" s="15">
        <v>0.109</v>
      </c>
      <c r="H12" s="15">
        <v>72.2</v>
      </c>
      <c r="I12" s="15">
        <v>0.28399999999999997</v>
      </c>
      <c r="J12" s="15">
        <v>-29.4</v>
      </c>
    </row>
    <row r="13" spans="1:10">
      <c r="A13" s="15"/>
      <c r="B13" s="15">
        <v>1</v>
      </c>
      <c r="C13" s="15">
        <v>0.26</v>
      </c>
      <c r="D13" s="15">
        <v>164.5</v>
      </c>
      <c r="E13" s="15">
        <v>3.7440000000000002</v>
      </c>
      <c r="F13" s="15">
        <v>69.900000000000006</v>
      </c>
      <c r="G13" s="15">
        <v>0.13600000000000001</v>
      </c>
      <c r="H13" s="15">
        <v>70.400000000000006</v>
      </c>
      <c r="I13" s="15">
        <v>0.26600000000000001</v>
      </c>
      <c r="J13" s="15">
        <v>-31.7</v>
      </c>
    </row>
    <row r="14" spans="1:10">
      <c r="A14" s="15"/>
      <c r="B14" s="15">
        <v>1.2</v>
      </c>
      <c r="C14" s="15">
        <v>0.26900000000000002</v>
      </c>
      <c r="D14" s="15">
        <v>157.6</v>
      </c>
      <c r="E14" s="15">
        <v>3.1930000000000001</v>
      </c>
      <c r="F14" s="15">
        <v>65.7</v>
      </c>
      <c r="G14" s="15">
        <v>0.16</v>
      </c>
      <c r="H14" s="15">
        <v>69.900000000000006</v>
      </c>
      <c r="I14" s="15">
        <v>0.246</v>
      </c>
      <c r="J14" s="15">
        <v>-35</v>
      </c>
    </row>
    <row r="15" spans="1:10">
      <c r="A15" s="15"/>
      <c r="B15" s="15">
        <v>1.4</v>
      </c>
      <c r="C15" s="15">
        <v>0.29399999999999998</v>
      </c>
      <c r="D15" s="15">
        <v>148.69999999999999</v>
      </c>
      <c r="E15" s="15">
        <v>2.75</v>
      </c>
      <c r="F15" s="15">
        <v>58.8</v>
      </c>
      <c r="G15" s="15">
        <v>0.187</v>
      </c>
      <c r="H15" s="15">
        <v>66.7</v>
      </c>
      <c r="I15" s="15">
        <v>0.23300000000000001</v>
      </c>
      <c r="J15" s="15">
        <v>-40.4</v>
      </c>
    </row>
    <row r="16" spans="1:10">
      <c r="A16" s="15"/>
      <c r="B16" s="15">
        <v>1.6</v>
      </c>
      <c r="C16" s="15">
        <v>0.314</v>
      </c>
      <c r="D16" s="15">
        <v>143.1</v>
      </c>
      <c r="E16" s="15">
        <v>2.4790000000000001</v>
      </c>
      <c r="F16" s="15">
        <v>55.5</v>
      </c>
      <c r="G16" s="15">
        <v>0.21199999999999999</v>
      </c>
      <c r="H16" s="15">
        <v>65.2</v>
      </c>
      <c r="I16" s="15">
        <v>0.20799999999999999</v>
      </c>
      <c r="J16" s="15">
        <v>-43.6</v>
      </c>
    </row>
    <row r="17" spans="1:10">
      <c r="A17" s="15"/>
      <c r="B17" s="15">
        <v>1.8</v>
      </c>
      <c r="C17" s="15">
        <v>0.34300000000000003</v>
      </c>
      <c r="D17" s="15">
        <v>136.5</v>
      </c>
      <c r="E17" s="15">
        <v>2.1850000000000001</v>
      </c>
      <c r="F17" s="15">
        <v>50.1</v>
      </c>
      <c r="G17" s="15">
        <v>0.23799999999999999</v>
      </c>
      <c r="H17" s="15">
        <v>62.4</v>
      </c>
      <c r="I17" s="15">
        <v>0.19</v>
      </c>
      <c r="J17" s="15">
        <v>-50.5</v>
      </c>
    </row>
    <row r="18" spans="1:10">
      <c r="A18" s="15"/>
      <c r="B18" s="15">
        <v>2</v>
      </c>
      <c r="C18" s="15">
        <v>0.36699999999999999</v>
      </c>
      <c r="D18" s="15">
        <v>131.4</v>
      </c>
      <c r="E18" s="15">
        <v>2.016</v>
      </c>
      <c r="F18" s="15">
        <v>47.8</v>
      </c>
      <c r="G18" s="15">
        <v>0.254</v>
      </c>
      <c r="H18" s="15">
        <v>61.6</v>
      </c>
      <c r="I18" s="15">
        <v>0.17299999999999999</v>
      </c>
      <c r="J18" s="15">
        <v>-48.3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7"/>
  <sheetViews>
    <sheetView tabSelected="1" zoomScale="70" zoomScaleNormal="70" workbookViewId="0">
      <pane xSplit="12270" topLeftCell="P1"/>
      <selection activeCell="G27" sqref="G27"/>
      <selection pane="topRight" activeCell="V29" sqref="V29"/>
    </sheetView>
  </sheetViews>
  <sheetFormatPr defaultRowHeight="13.5"/>
  <cols>
    <col min="1" max="1" width="9.5" bestFit="1" customWidth="1"/>
    <col min="2" max="15" width="9.5" customWidth="1"/>
    <col min="16" max="37" width="14" customWidth="1"/>
  </cols>
  <sheetData>
    <row r="1" spans="1:37" ht="16.5">
      <c r="P1" s="1" t="s">
        <v>13</v>
      </c>
      <c r="Q1" s="1">
        <v>0</v>
      </c>
      <c r="R1" s="1">
        <v>25</v>
      </c>
      <c r="S1" s="1">
        <v>50</v>
      </c>
      <c r="T1" s="1">
        <v>100</v>
      </c>
      <c r="U1" s="1">
        <v>500</v>
      </c>
      <c r="V1" s="4">
        <v>1000000000</v>
      </c>
    </row>
    <row r="2" spans="1:37" ht="16.5">
      <c r="A2" s="16" t="s">
        <v>6</v>
      </c>
      <c r="B2" s="16" t="s">
        <v>17</v>
      </c>
      <c r="C2" s="16"/>
      <c r="D2" s="19" t="s">
        <v>20</v>
      </c>
      <c r="E2" s="20"/>
      <c r="F2" s="20"/>
      <c r="G2" s="20"/>
      <c r="H2" s="20"/>
      <c r="I2" s="20"/>
      <c r="J2" s="20"/>
      <c r="K2" s="20"/>
      <c r="L2" s="20"/>
      <c r="M2" s="20"/>
      <c r="N2" s="20"/>
      <c r="O2" s="21"/>
      <c r="P2" s="1" t="s">
        <v>14</v>
      </c>
      <c r="Q2" s="3" t="str">
        <f>COMPLEX((Q1-50)/(Q1+50),0)</f>
        <v>-1</v>
      </c>
      <c r="R2" s="3" t="str">
        <f t="shared" ref="R2:V2" si="0">COMPLEX((R1-50)/(R1+50),0)</f>
        <v>-0.333333333333333</v>
      </c>
      <c r="S2" s="3" t="str">
        <f t="shared" si="0"/>
        <v>0</v>
      </c>
      <c r="T2" s="3" t="str">
        <f t="shared" si="0"/>
        <v>0.333333333333333</v>
      </c>
      <c r="U2" s="3" t="str">
        <f t="shared" si="0"/>
        <v>0.818181818181818</v>
      </c>
      <c r="V2" s="3" t="str">
        <f t="shared" si="0"/>
        <v>0.999999900000005</v>
      </c>
    </row>
    <row r="3" spans="1:37">
      <c r="A3" s="16"/>
      <c r="B3" s="16"/>
      <c r="C3" s="16"/>
      <c r="D3" s="17">
        <f>Q1</f>
        <v>0</v>
      </c>
      <c r="E3" s="18"/>
      <c r="F3" s="17">
        <f>R1</f>
        <v>25</v>
      </c>
      <c r="G3" s="18"/>
      <c r="H3" s="17">
        <f>S1</f>
        <v>50</v>
      </c>
      <c r="I3" s="18"/>
      <c r="J3" s="17">
        <f>T1</f>
        <v>100</v>
      </c>
      <c r="K3" s="18"/>
      <c r="L3" s="17">
        <f>U1</f>
        <v>500</v>
      </c>
      <c r="M3" s="18"/>
      <c r="N3" s="17">
        <f>V1</f>
        <v>1000000000</v>
      </c>
      <c r="O3" s="18"/>
      <c r="P3" s="19" t="s">
        <v>21</v>
      </c>
      <c r="Q3" s="20"/>
      <c r="R3" s="20"/>
      <c r="S3" s="21"/>
      <c r="T3" s="16" t="s">
        <v>12</v>
      </c>
      <c r="U3" s="16"/>
      <c r="V3" s="16"/>
      <c r="W3" s="16"/>
      <c r="X3" s="16"/>
      <c r="Y3" s="16"/>
      <c r="Z3" s="16" t="s">
        <v>15</v>
      </c>
      <c r="AA3" s="16"/>
      <c r="AB3" s="16"/>
      <c r="AC3" s="16"/>
      <c r="AD3" s="16"/>
      <c r="AE3" s="16"/>
      <c r="AF3" s="16" t="s">
        <v>16</v>
      </c>
      <c r="AG3" s="16"/>
      <c r="AH3" s="16"/>
      <c r="AI3" s="16"/>
      <c r="AJ3" s="16"/>
      <c r="AK3" s="16"/>
    </row>
    <row r="4" spans="1:37">
      <c r="A4" s="16"/>
      <c r="B4" s="1" t="s">
        <v>18</v>
      </c>
      <c r="C4" s="1" t="s">
        <v>19</v>
      </c>
      <c r="D4" s="5" t="s">
        <v>18</v>
      </c>
      <c r="E4" s="5" t="s">
        <v>19</v>
      </c>
      <c r="F4" s="1" t="s">
        <v>18</v>
      </c>
      <c r="G4" s="1" t="s">
        <v>19</v>
      </c>
      <c r="H4" s="1" t="s">
        <v>18</v>
      </c>
      <c r="I4" s="1" t="s">
        <v>19</v>
      </c>
      <c r="J4" s="1" t="s">
        <v>18</v>
      </c>
      <c r="K4" s="1" t="s">
        <v>19</v>
      </c>
      <c r="L4" s="1" t="s">
        <v>18</v>
      </c>
      <c r="M4" s="1" t="s">
        <v>19</v>
      </c>
      <c r="N4" s="1" t="s">
        <v>18</v>
      </c>
      <c r="O4" s="1" t="s">
        <v>19</v>
      </c>
      <c r="P4" s="1" t="s">
        <v>7</v>
      </c>
      <c r="Q4" s="1" t="s">
        <v>8</v>
      </c>
      <c r="R4" s="1" t="s">
        <v>9</v>
      </c>
      <c r="S4" s="1" t="s">
        <v>10</v>
      </c>
      <c r="T4" s="2">
        <f t="shared" ref="T4:Y4" si="1">Q1</f>
        <v>0</v>
      </c>
      <c r="U4" s="2">
        <f t="shared" si="1"/>
        <v>25</v>
      </c>
      <c r="V4" s="2">
        <f t="shared" si="1"/>
        <v>50</v>
      </c>
      <c r="W4" s="2">
        <f t="shared" si="1"/>
        <v>100</v>
      </c>
      <c r="X4" s="2">
        <f t="shared" si="1"/>
        <v>500</v>
      </c>
      <c r="Y4" s="2">
        <f t="shared" si="1"/>
        <v>1000000000</v>
      </c>
      <c r="Z4" s="2">
        <f t="shared" ref="Z4:AE4" si="2">Q1</f>
        <v>0</v>
      </c>
      <c r="AA4" s="2">
        <f t="shared" si="2"/>
        <v>25</v>
      </c>
      <c r="AB4" s="2">
        <f t="shared" si="2"/>
        <v>50</v>
      </c>
      <c r="AC4" s="2">
        <f t="shared" si="2"/>
        <v>100</v>
      </c>
      <c r="AD4" s="2">
        <f t="shared" si="2"/>
        <v>500</v>
      </c>
      <c r="AE4" s="2">
        <f t="shared" si="2"/>
        <v>1000000000</v>
      </c>
      <c r="AF4" s="2">
        <f t="shared" ref="AF4:AK4" si="3">Q1</f>
        <v>0</v>
      </c>
      <c r="AG4" s="2">
        <f t="shared" si="3"/>
        <v>25</v>
      </c>
      <c r="AH4" s="2">
        <f t="shared" si="3"/>
        <v>50</v>
      </c>
      <c r="AI4" s="2">
        <f t="shared" si="3"/>
        <v>100</v>
      </c>
      <c r="AJ4" s="2">
        <f t="shared" si="3"/>
        <v>500</v>
      </c>
      <c r="AK4" s="2">
        <f t="shared" si="3"/>
        <v>1000000000</v>
      </c>
    </row>
    <row r="5" spans="1:37" ht="18.75" customHeight="1">
      <c r="A5" s="1">
        <f>'2SC3356_NE85633F'!B9*1000000000</f>
        <v>200000000</v>
      </c>
      <c r="B5" s="1">
        <f>IMREAL(P5)</f>
        <v>-9.9114007901007703E-2</v>
      </c>
      <c r="C5" s="1">
        <f>IMAGINARY(P5)</f>
        <v>-0.32418731227146902</v>
      </c>
      <c r="D5" s="1">
        <f>IMREAL(T5)</f>
        <v>0.31273924716757201</v>
      </c>
      <c r="E5" s="1">
        <f>IMAGINARY(T5)</f>
        <v>-0.28010988160671002</v>
      </c>
      <c r="F5" s="1">
        <f>IMREAL(U5)</f>
        <v>7.1922287318070294E-2</v>
      </c>
      <c r="G5" s="1">
        <f>IMAGINARY(U5)</f>
        <v>-0.32584503930839298</v>
      </c>
      <c r="H5" s="1">
        <f>IMREAL(V5)</f>
        <v>-9.9114007901007703E-2</v>
      </c>
      <c r="I5" s="1">
        <f>IMAGINARY(V5)</f>
        <v>-0.32418731227146902</v>
      </c>
      <c r="J5" s="1">
        <f>IMREAL(W5)</f>
        <v>-0.31348975539721302</v>
      </c>
      <c r="K5" s="1">
        <f>IMAGINARY(W5)</f>
        <v>-0.28198385509615698</v>
      </c>
      <c r="L5" s="1">
        <f>IMREAL(X5)</f>
        <v>-0.69275581251320395</v>
      </c>
      <c r="M5" s="1">
        <f>IMAGINARY(X5)</f>
        <v>-7.2525051818041003E-2</v>
      </c>
      <c r="N5" s="1">
        <f>IMREAL(Y5)</f>
        <v>-0.83631618551373499</v>
      </c>
      <c r="O5" s="1">
        <f>IMAGINARY(Y5)</f>
        <v>7.8245577326906998E-2</v>
      </c>
      <c r="P5" s="3" t="str">
        <f>COMPLEX('2SC3356_NE85633F'!C9*COS('2SC3356_NE85633F'!D9*PI()/180),'2SC3356_NE85633F'!C9*SIN('2SC3356_NE85633F'!D9*PI()/180))</f>
        <v>-0.0991140079010077-0.324187312271469i</v>
      </c>
      <c r="Q5" s="3" t="str">
        <f>COMPLEX('2SC3356_NE85633F'!E9*COS('2SC3356_NE85633F'!F9*PI()/180),'2SC3356_NE85633F'!E9*SIN('2SC3356_NE85633F'!F9*PI()/180))</f>
        <v>-5.29524415251303+15.6441249472534i</v>
      </c>
      <c r="R5" s="3" t="str">
        <f>COMPLEX('2SC3356_NE85633F'!G9*COS('2SC3356_NE85633F'!H9*PI()/180),'2SC3356_NE85633F'!G9*SIN('2SC3356_NE85633F'!H9*PI()/180))</f>
        <v>0.0141799555372952+0.0319988884331992i</v>
      </c>
      <c r="S5" s="3" t="str">
        <f>COMPLEX('2SC3356_NE85633F'!I9*COS('2SC3356_NE85633F'!J9*PI()/180),'2SC3356_NE85633F'!I9*SIN('2SC3356_NE85633F'!J9*PI()/180))</f>
        <v>0.368493221112722-0.273667217609218i</v>
      </c>
      <c r="T5" s="3" t="str">
        <f>IMSUM($P5,IMDIV(Z5,AF5))</f>
        <v>0.312739247167572-0.28010988160671i</v>
      </c>
      <c r="U5" s="3" t="str">
        <f t="shared" ref="U5:Y5" si="4">IMSUM($P5,IMDIV(AA5,AG5))</f>
        <v>0.0719222873180703-0.325845039308393i</v>
      </c>
      <c r="V5" s="3" t="str">
        <f t="shared" si="4"/>
        <v>-0.0991140079010077-0.324187312271469i</v>
      </c>
      <c r="W5" s="3" t="str">
        <f t="shared" si="4"/>
        <v>-0.313489755397213-0.281983855096157i</v>
      </c>
      <c r="X5" s="3" t="str">
        <f t="shared" si="4"/>
        <v>-0.692755812513204-0.072525051818041i</v>
      </c>
      <c r="Y5" s="3" t="str">
        <f t="shared" si="4"/>
        <v>-0.836316185513735+0.078245577326907i</v>
      </c>
      <c r="Z5" s="3" t="str">
        <f t="shared" ref="Z5:Z14" si="5">IMPRODUCT($Q5,$R5,Q$2)</f>
        <v>0.575680935463947-0.052391069309129i</v>
      </c>
      <c r="AA5" s="3" t="str">
        <f t="shared" ref="AA5:AA14" si="6">IMPRODUCT($Q5,$R5,R$2)</f>
        <v>0.191893645154649-0.0174636897697096i</v>
      </c>
      <c r="AB5" s="3" t="str">
        <f t="shared" ref="AB5:AB14" si="7">IMPRODUCT($Q5,$R5,S$2)</f>
        <v>0</v>
      </c>
      <c r="AC5" s="3" t="str">
        <f t="shared" ref="AC5:AC14" si="8">IMPRODUCT($Q5,$R5,T$2)</f>
        <v>-0.191893645154649+0.0174636897697096i</v>
      </c>
      <c r="AD5" s="3" t="str">
        <f t="shared" ref="AD5:AD14" si="9">IMPRODUCT($Q5,$R5,U$2)</f>
        <v>-0.471011674470502+0.0428654203438328i</v>
      </c>
      <c r="AE5" s="3" t="str">
        <f t="shared" ref="AE5:AE14" si="10">IMPRODUCT($Q5,$R5,V$2)</f>
        <v>-0.575680877895856+0.0523910640700223i</v>
      </c>
      <c r="AF5" s="3" t="str">
        <f t="shared" ref="AF5:AF14" si="11">IMSUB(COMPLEX(1,0),IMPRODUCT($S5,Q$2))</f>
        <v>1.36849322111272-0.273667217609218i</v>
      </c>
      <c r="AG5" s="3" t="str">
        <f t="shared" ref="AG5:AG14" si="12">IMSUB(COMPLEX(1,0),IMPRODUCT($S5,R$2))</f>
        <v>1.12283107370424-0.0912224058697392i</v>
      </c>
      <c r="AH5" s="3" t="str">
        <f t="shared" ref="AH5:AH14" si="13">IMSUB(COMPLEX(1,0),IMPRODUCT($S5,S$2))</f>
        <v>1</v>
      </c>
      <c r="AI5" s="3" t="str">
        <f t="shared" ref="AI5:AI14" si="14">IMSUB(COMPLEX(1,0),IMPRODUCT($S5,T$2))</f>
        <v>0.877168926295759+0.0912224058697392i</v>
      </c>
      <c r="AJ5" s="3" t="str">
        <f t="shared" ref="AJ5:AJ14" si="15">IMSUB(COMPLEX(1,0),IMPRODUCT($S5,U$2))</f>
        <v>0.698505546362318+0.223909541680269i</v>
      </c>
      <c r="AK5" s="3" t="str">
        <f t="shared" ref="AK5:AK14" si="16">IMSUB(COMPLEX(1,0),IMPRODUCT($S5,V$2))</f>
        <v>0.631506815736598+0.273667190242498i</v>
      </c>
    </row>
    <row r="6" spans="1:37" ht="18.75" customHeight="1">
      <c r="A6" s="1">
        <f>'2SC3356_NE85633F'!B10*1000000000</f>
        <v>400000000</v>
      </c>
      <c r="B6" s="1">
        <f t="shared" ref="B6:B14" si="17">IMREAL(P6)</f>
        <v>-0.217109781741889</v>
      </c>
      <c r="C6" s="1">
        <f t="shared" ref="C6:C14" si="18">IMAGINARY(P6)</f>
        <v>-0.139382002683235</v>
      </c>
      <c r="D6" s="1">
        <f t="shared" ref="D6:D14" si="19">IMREAL(T6)</f>
        <v>0.18980740461790799</v>
      </c>
      <c r="E6" s="1">
        <f t="shared" ref="E6:E14" si="20">IMAGINARY(T6)</f>
        <v>-0.201425269765759</v>
      </c>
      <c r="F6" s="1">
        <f t="shared" ref="F6:F14" si="21">IMREAL(U6)</f>
        <v>-5.9049338844436E-2</v>
      </c>
      <c r="G6" s="1">
        <f t="shared" ref="G6:G14" si="22">IMAGINARY(U6)</f>
        <v>-0.17778701873327701</v>
      </c>
      <c r="H6" s="1">
        <f t="shared" ref="H6:H14" si="23">IMREAL(V6)</f>
        <v>-0.217109781741889</v>
      </c>
      <c r="I6" s="1">
        <f t="shared" ref="I6:I14" si="24">IMAGINARY(V6)</f>
        <v>-0.139382002683235</v>
      </c>
      <c r="J6" s="1">
        <f t="shared" ref="J6:J14" si="25">IMREAL(W6)</f>
        <v>-0.40128709411841701</v>
      </c>
      <c r="K6" s="1">
        <f t="shared" ref="K6:K14" si="26">IMAGINARY(W6)</f>
        <v>-6.9309552827220997E-2</v>
      </c>
      <c r="L6" s="1">
        <f t="shared" ref="L6:L14" si="27">IMREAL(X6)</f>
        <v>-0.71278326874210096</v>
      </c>
      <c r="M6" s="1">
        <f t="shared" ref="M6:M14" si="28">IMAGINARY(X6)</f>
        <v>0.12615326050946299</v>
      </c>
      <c r="N6" s="1">
        <f t="shared" ref="N6:N14" si="29">IMREAL(Y6)</f>
        <v>-0.83727606800475496</v>
      </c>
      <c r="O6" s="1">
        <f t="shared" ref="O6:O14" si="30">IMAGINARY(Y6)</f>
        <v>0.24160369254191899</v>
      </c>
      <c r="P6" s="3" t="str">
        <f>COMPLEX('2SC3356_NE85633F'!C10*COS('2SC3356_NE85633F'!D10*PI()/180),'2SC3356_NE85633F'!C10*SIN('2SC3356_NE85633F'!D10*PI()/180))</f>
        <v>-0.217109781741889-0.139382002683235i</v>
      </c>
      <c r="Q6" s="3" t="str">
        <f>COMPLEX('2SC3356_NE85633F'!E10*COS('2SC3356_NE85633F'!F10*PI()/180),'2SC3356_NE85633F'!E10*SIN('2SC3356_NE85633F'!F10*PI()/180))</f>
        <v>-0.327155031332133+8.92200389965584i</v>
      </c>
      <c r="R6" s="3" t="str">
        <f>COMPLEX('2SC3356_NE85633F'!G10*COS('2SC3356_NE85633F'!H10*PI()/180),'2SC3356_NE85633F'!G10*SIN('2SC3356_NE85633F'!H10*PI()/180))</f>
        <v>0.0195340892674294+0.056731114535959i</v>
      </c>
      <c r="S6" s="3" t="str">
        <f>COMPLEX('2SC3356_NE85633F'!I10*COS('2SC3356_NE85633F'!J10*PI()/180),'2SC3356_NE85633F'!I10*SIN('2SC3356_NE85633F'!J10*PI()/180))</f>
        <v>0.287989613535304-0.18630883633308i</v>
      </c>
      <c r="T6" s="3" t="str">
        <f t="shared" ref="T6:T14" si="31">IMSUM($P6,IMDIV(Z6,AF6))</f>
        <v>0.189807404617908-0.201425269765759i</v>
      </c>
      <c r="U6" s="3" t="str">
        <f t="shared" ref="U6:U14" si="32">IMSUM($P6,IMDIV(AA6,AG6))</f>
        <v>-0.059049338844436-0.177787018733277i</v>
      </c>
      <c r="V6" s="3" t="str">
        <f t="shared" ref="V6:V14" si="33">IMSUM($P6,IMDIV(AB6,AH6))</f>
        <v>-0.217109781741889-0.139382002683235i</v>
      </c>
      <c r="W6" s="3" t="str">
        <f t="shared" ref="W6:W14" si="34">IMSUM($P6,IMDIV(AC6,AI6))</f>
        <v>-0.401287094118417-0.069309552827221i</v>
      </c>
      <c r="X6" s="3" t="str">
        <f t="shared" ref="X6:X14" si="35">IMSUM($P6,IMDIV(AD6,AJ6))</f>
        <v>-0.712783268742101+0.126153260509463i</v>
      </c>
      <c r="Y6" s="3" t="str">
        <f t="shared" ref="Y6:Y14" si="36">IMSUM($P6,IMDIV(AE6,AK6))</f>
        <v>-0.837276068004755+0.241603692541919i</v>
      </c>
      <c r="Z6" s="3" t="str">
        <f t="shared" si="5"/>
        <v>0.512545900707979-0.155723351066712i</v>
      </c>
      <c r="AA6" s="3" t="str">
        <f t="shared" si="6"/>
        <v>0.170848633569326-0.0519077836889039i</v>
      </c>
      <c r="AB6" s="3" t="str">
        <f t="shared" si="7"/>
        <v>0</v>
      </c>
      <c r="AC6" s="3" t="str">
        <f t="shared" si="8"/>
        <v>-0.170848633569326+0.0519077836889039i</v>
      </c>
      <c r="AD6" s="3" t="str">
        <f t="shared" si="9"/>
        <v>-0.419355736942892+0.127410014509128i</v>
      </c>
      <c r="AE6" s="3" t="str">
        <f t="shared" si="10"/>
        <v>-0.512545849453391+0.155723335494378i</v>
      </c>
      <c r="AF6" s="3" t="str">
        <f t="shared" si="11"/>
        <v>1.2879896135353-0.18630883633308i</v>
      </c>
      <c r="AG6" s="3" t="str">
        <f t="shared" si="12"/>
        <v>1.0959965378451-0.0621029454443599i</v>
      </c>
      <c r="AH6" s="3" t="str">
        <f t="shared" si="13"/>
        <v>1</v>
      </c>
      <c r="AI6" s="3" t="str">
        <f t="shared" si="14"/>
        <v>0.904003462154899+0.0621029454443599i</v>
      </c>
      <c r="AJ6" s="3" t="str">
        <f t="shared" si="15"/>
        <v>0.764372134380206+0.152434502454338i</v>
      </c>
      <c r="AK6" s="3" t="str">
        <f t="shared" si="16"/>
        <v>0.712010415263656+0.186308817702197i</v>
      </c>
    </row>
    <row r="7" spans="1:37" ht="18.75" customHeight="1">
      <c r="A7" s="1">
        <f>'2SC3356_NE85633F'!B11*1000000000</f>
        <v>600000000</v>
      </c>
      <c r="B7" s="1">
        <f t="shared" si="17"/>
        <v>-0.23742207458776901</v>
      </c>
      <c r="C7" s="1">
        <f t="shared" si="18"/>
        <v>-5.1766383864819403E-2</v>
      </c>
      <c r="D7" s="1">
        <f t="shared" si="19"/>
        <v>0.14431062564005701</v>
      </c>
      <c r="E7" s="1">
        <f t="shared" si="20"/>
        <v>-0.17759393086852401</v>
      </c>
      <c r="F7" s="1">
        <f t="shared" si="21"/>
        <v>-9.2641782605481005E-2</v>
      </c>
      <c r="G7" s="1">
        <f t="shared" si="22"/>
        <v>-0.11153924646013701</v>
      </c>
      <c r="H7" s="1">
        <f t="shared" si="23"/>
        <v>-0.23742207458776901</v>
      </c>
      <c r="I7" s="1">
        <f t="shared" si="24"/>
        <v>-5.1766383864819403E-2</v>
      </c>
      <c r="J7" s="1">
        <f t="shared" si="25"/>
        <v>-0.40194756411779903</v>
      </c>
      <c r="K7" s="1">
        <f t="shared" si="26"/>
        <v>3.6751499085327398E-2</v>
      </c>
      <c r="L7" s="1">
        <f t="shared" si="27"/>
        <v>-0.67437469832770303</v>
      </c>
      <c r="M7" s="1">
        <f t="shared" si="28"/>
        <v>0.24429036445430899</v>
      </c>
      <c r="N7" s="1">
        <f t="shared" si="29"/>
        <v>-0.78324064549764905</v>
      </c>
      <c r="O7" s="1">
        <f t="shared" si="30"/>
        <v>0.35622971210054599</v>
      </c>
      <c r="P7" s="3" t="str">
        <f>COMPLEX('2SC3356_NE85633F'!C11*COS('2SC3356_NE85633F'!D11*PI()/180),'2SC3356_NE85633F'!C11*SIN('2SC3356_NE85633F'!D11*PI()/180))</f>
        <v>-0.237422074587769-0.0517663838648194i</v>
      </c>
      <c r="Q7" s="3" t="str">
        <f>COMPLEX('2SC3356_NE85633F'!E11*COS('2SC3356_NE85633F'!F11*PI()/180),'2SC3356_NE85633F'!E11*SIN('2SC3356_NE85633F'!F11*PI()/180))</f>
        <v>0.733897185985798+5.97711292518404i</v>
      </c>
      <c r="R7" s="3" t="str">
        <f>COMPLEX('2SC3356_NE85633F'!G11*COS('2SC3356_NE85633F'!H11*PI()/180),'2SC3356_NE85633F'!G11*SIN('2SC3356_NE85633F'!H11*PI()/180))</f>
        <v>0.0264074965186122+0.0807938371883616i</v>
      </c>
      <c r="S7" s="3" t="str">
        <f>COMPLEX('2SC3356_NE85633F'!I11*COS('2SC3356_NE85633F'!J11*PI()/180),'2SC3356_NE85633F'!I11*SIN('2SC3356_NE85633F'!J11*PI()/180))</f>
        <v>0.264403508425359-0.152038760624918i</v>
      </c>
      <c r="T7" s="3" t="str">
        <f t="shared" si="31"/>
        <v>0.144310625640057-0.177593930868524i</v>
      </c>
      <c r="U7" s="3" t="str">
        <f t="shared" si="32"/>
        <v>-0.092641782605481-0.111539246460137i</v>
      </c>
      <c r="V7" s="3" t="str">
        <f t="shared" si="33"/>
        <v>-0.237422074587769-0.0517663838648194i</v>
      </c>
      <c r="W7" s="3" t="str">
        <f t="shared" si="34"/>
        <v>-0.401947564117799+0.0367514990853274i</v>
      </c>
      <c r="X7" s="3" t="str">
        <f t="shared" si="35"/>
        <v>-0.674374698327703+0.244290364454309i</v>
      </c>
      <c r="Y7" s="3" t="str">
        <f t="shared" si="36"/>
        <v>-0.783240645497649+0.356229712100546i</v>
      </c>
      <c r="Z7" s="3" t="str">
        <f t="shared" si="5"/>
        <v>0.463533501149832-0.217134958520683i</v>
      </c>
      <c r="AA7" s="3" t="str">
        <f t="shared" si="6"/>
        <v>0.154511167049944-0.0723783195068942i</v>
      </c>
      <c r="AB7" s="3" t="str">
        <f t="shared" si="7"/>
        <v>0</v>
      </c>
      <c r="AC7" s="3" t="str">
        <f t="shared" si="8"/>
        <v>-0.154511167049944+0.0723783195068942i</v>
      </c>
      <c r="AD7" s="3" t="str">
        <f t="shared" si="9"/>
        <v>-0.379254682758953+0.177655875153286i</v>
      </c>
      <c r="AE7" s="3" t="str">
        <f t="shared" si="10"/>
        <v>-0.463533454796484+0.217134936807188i</v>
      </c>
      <c r="AF7" s="3" t="str">
        <f t="shared" si="11"/>
        <v>1.26440350842536-0.152038760624918i</v>
      </c>
      <c r="AG7" s="3" t="str">
        <f t="shared" si="12"/>
        <v>1.08813450280845-0.0506795868749726i</v>
      </c>
      <c r="AH7" s="3" t="str">
        <f t="shared" si="13"/>
        <v>1</v>
      </c>
      <c r="AI7" s="3" t="str">
        <f t="shared" si="14"/>
        <v>0.911865497191547+0.0506795868749726i</v>
      </c>
      <c r="AJ7" s="3" t="str">
        <f t="shared" si="15"/>
        <v>0.783669856742888+0.124395349602206i</v>
      </c>
      <c r="AK7" s="3" t="str">
        <f t="shared" si="16"/>
        <v>0.735596518014991+0.152038745421043i</v>
      </c>
    </row>
    <row r="8" spans="1:37" ht="18.75" customHeight="1">
      <c r="A8" s="1">
        <f>'2SC3356_NE85633F'!B12*1000000000</f>
        <v>800000000</v>
      </c>
      <c r="B8" s="1">
        <f t="shared" si="17"/>
        <v>-0.241668347410607</v>
      </c>
      <c r="C8" s="1">
        <f t="shared" si="18"/>
        <v>1.26653014107924E-2</v>
      </c>
      <c r="D8" s="1">
        <f t="shared" si="19"/>
        <v>0.122299282523108</v>
      </c>
      <c r="E8" s="1">
        <f t="shared" si="20"/>
        <v>-0.15878244466712599</v>
      </c>
      <c r="F8" s="1">
        <f t="shared" si="21"/>
        <v>-0.105970822739929</v>
      </c>
      <c r="G8" s="1">
        <f t="shared" si="22"/>
        <v>-6.2992438209142299E-2</v>
      </c>
      <c r="H8" s="1">
        <f t="shared" si="23"/>
        <v>-0.241668347410607</v>
      </c>
      <c r="I8" s="1">
        <f t="shared" si="24"/>
        <v>1.26653014107924E-2</v>
      </c>
      <c r="J8" s="1">
        <f t="shared" si="25"/>
        <v>-0.39267268463733102</v>
      </c>
      <c r="K8" s="1">
        <f t="shared" si="26"/>
        <v>0.116445871602362</v>
      </c>
      <c r="L8" s="1">
        <f t="shared" si="27"/>
        <v>-0.63601832930303404</v>
      </c>
      <c r="M8" s="1">
        <f t="shared" si="28"/>
        <v>0.34051828659475403</v>
      </c>
      <c r="N8" s="1">
        <f t="shared" si="29"/>
        <v>-0.73126013704827897</v>
      </c>
      <c r="O8" s="1">
        <f t="shared" si="30"/>
        <v>0.454971249056217</v>
      </c>
      <c r="P8" s="3" t="str">
        <f>COMPLEX('2SC3356_NE85633F'!C12*COS('2SC3356_NE85633F'!D12*PI()/180),'2SC3356_NE85633F'!C12*SIN('2SC3356_NE85633F'!D12*PI()/180))</f>
        <v>-0.241668347410607+0.0126653014107924i</v>
      </c>
      <c r="Q8" s="3" t="str">
        <f>COMPLEX('2SC3356_NE85633F'!E12*COS('2SC3356_NE85633F'!F12*PI()/180),'2SC3356_NE85633F'!E12*SIN('2SC3356_NE85633F'!F12*PI()/180))</f>
        <v>1.10512550896157+4.49926511882134i</v>
      </c>
      <c r="R8" s="3" t="str">
        <f>COMPLEX('2SC3356_NE85633F'!G12*COS('2SC3356_NE85633F'!H12*PI()/180),'2SC3356_NE85633F'!G12*SIN('2SC3356_NE85633F'!H12*PI()/180))</f>
        <v>0.0333207882409785+0.103782103808893i</v>
      </c>
      <c r="S8" s="3" t="str">
        <f>COMPLEX('2SC3356_NE85633F'!I12*COS('2SC3356_NE85633F'!J12*PI()/180),'2SC3356_NE85633F'!I12*SIN('2SC3356_NE85633F'!J12*PI()/180))</f>
        <v>0.247424722358134-0.1394166660267i</v>
      </c>
      <c r="T8" s="3" t="str">
        <f t="shared" si="31"/>
        <v>0.122299282523108-0.158782444667126i</v>
      </c>
      <c r="U8" s="3" t="str">
        <f t="shared" si="32"/>
        <v>-0.105970822739929-0.0629924382091423i</v>
      </c>
      <c r="V8" s="3" t="str">
        <f t="shared" si="33"/>
        <v>-0.241668347410607+0.0126653014107924i</v>
      </c>
      <c r="W8" s="3" t="str">
        <f t="shared" si="34"/>
        <v>-0.392672684637331+0.116445871602362i</v>
      </c>
      <c r="X8" s="3" t="str">
        <f t="shared" si="35"/>
        <v>-0.636018329303034+0.340518286594754i</v>
      </c>
      <c r="Y8" s="3" t="str">
        <f t="shared" si="36"/>
        <v>-0.731260137048279+0.454971249056217i</v>
      </c>
      <c r="Z8" s="3" t="str">
        <f t="shared" si="5"/>
        <v>0.430119546561435-0.264611310557172i</v>
      </c>
      <c r="AA8" s="3" t="str">
        <f t="shared" si="6"/>
        <v>0.143373182187145-0.088203770185724i</v>
      </c>
      <c r="AB8" s="3" t="str">
        <f t="shared" si="7"/>
        <v>0</v>
      </c>
      <c r="AC8" s="3" t="str">
        <f t="shared" si="8"/>
        <v>-0.143373182187145+0.088203770185724i</v>
      </c>
      <c r="AD8" s="3" t="str">
        <f t="shared" si="9"/>
        <v>-0.351915992641174+0.216500163183141i</v>
      </c>
      <c r="AE8" s="3" t="str">
        <f t="shared" si="10"/>
        <v>-0.430119503549483+0.264611284096042i</v>
      </c>
      <c r="AF8" s="3" t="str">
        <f t="shared" si="11"/>
        <v>1.24742472235813-0.1394166660267i</v>
      </c>
      <c r="AG8" s="3" t="str">
        <f t="shared" si="12"/>
        <v>1.08247490745271-0.0464722220089i</v>
      </c>
      <c r="AH8" s="3" t="str">
        <f t="shared" si="13"/>
        <v>1</v>
      </c>
      <c r="AI8" s="3" t="str">
        <f t="shared" si="14"/>
        <v>0.917525092547289+0.0464722220089i</v>
      </c>
      <c r="AJ8" s="3" t="str">
        <f t="shared" si="15"/>
        <v>0.79756159079789+0.114068181294573i</v>
      </c>
      <c r="AK8" s="3" t="str">
        <f t="shared" si="16"/>
        <v>0.752575302384337+0.139416652085034i</v>
      </c>
    </row>
    <row r="9" spans="1:37" ht="18.75" customHeight="1">
      <c r="A9" s="1">
        <f>'2SC3356_NE85633F'!B13*1000000000</f>
        <v>1000000000</v>
      </c>
      <c r="B9" s="1">
        <f t="shared" si="17"/>
        <v>-0.25054391783424201</v>
      </c>
      <c r="C9" s="1">
        <f t="shared" si="18"/>
        <v>6.9481977780346801E-2</v>
      </c>
      <c r="D9" s="1">
        <f t="shared" si="19"/>
        <v>9.4667502169335005E-2</v>
      </c>
      <c r="E9" s="1">
        <f t="shared" si="20"/>
        <v>-0.15639644422749499</v>
      </c>
      <c r="F9" s="1">
        <f t="shared" si="21"/>
        <v>-0.12498379403459201</v>
      </c>
      <c r="G9" s="1">
        <f t="shared" si="22"/>
        <v>-2.58900043163732E-2</v>
      </c>
      <c r="H9" s="1">
        <f t="shared" si="23"/>
        <v>-0.25054391783424201</v>
      </c>
      <c r="I9" s="1">
        <f t="shared" si="24"/>
        <v>6.9481977780346801E-2</v>
      </c>
      <c r="J9" s="1">
        <f t="shared" si="25"/>
        <v>-0.38553571182246499</v>
      </c>
      <c r="K9" s="1">
        <f t="shared" si="26"/>
        <v>0.193547611068772</v>
      </c>
      <c r="L9" s="1">
        <f t="shared" si="27"/>
        <v>-0.591370010773965</v>
      </c>
      <c r="M9" s="1">
        <f t="shared" si="28"/>
        <v>0.44390416334649402</v>
      </c>
      <c r="N9" s="1">
        <f t="shared" si="29"/>
        <v>-0.66735493146523295</v>
      </c>
      <c r="O9" s="1">
        <f t="shared" si="30"/>
        <v>0.56517548088532399</v>
      </c>
      <c r="P9" s="3" t="str">
        <f>COMPLEX('2SC3356_NE85633F'!C13*COS('2SC3356_NE85633F'!D13*PI()/180),'2SC3356_NE85633F'!C13*SIN('2SC3356_NE85633F'!D13*PI()/180))</f>
        <v>-0.250543917834242+0.0694819777803468i</v>
      </c>
      <c r="Q9" s="3" t="str">
        <f>COMPLEX('2SC3356_NE85633F'!E13*COS('2SC3356_NE85633F'!F13*PI()/180),'2SC3356_NE85633F'!E13*SIN('2SC3356_NE85633F'!F13*PI()/180))</f>
        <v>1.28666189652855+3.51596887984259i</v>
      </c>
      <c r="R9" s="3" t="str">
        <f>COMPLEX('2SC3356_NE85633F'!G13*COS('2SC3356_NE85633F'!H13*PI()/180),'2SC3356_NE85633F'!G13*SIN('2SC3356_NE85633F'!H13*PI()/180))</f>
        <v>0.0456214134860347+0.128119813579072i</v>
      </c>
      <c r="S9" s="3" t="str">
        <f>COMPLEX('2SC3356_NE85633F'!I13*COS('2SC3356_NE85633F'!J13*PI()/180),'2SC3356_NE85633F'!I13*SIN('2SC3356_NE85633F'!J13*PI()/180))</f>
        <v>0.226315755106798-0.139775459185223i</v>
      </c>
      <c r="T9" s="3" t="str">
        <f t="shared" si="31"/>
        <v>0.094667502169335-0.156396444227495i</v>
      </c>
      <c r="U9" s="3" t="str">
        <f t="shared" si="32"/>
        <v>-0.124983794034592-0.0258900043163732i</v>
      </c>
      <c r="V9" s="3" t="str">
        <f t="shared" si="33"/>
        <v>-0.250543917834242+0.0694819777803468i</v>
      </c>
      <c r="W9" s="3" t="str">
        <f t="shared" si="34"/>
        <v>-0.385535711822465+0.193547611068772i</v>
      </c>
      <c r="X9" s="3" t="str">
        <f t="shared" si="35"/>
        <v>-0.591370010773965+0.443904163346494i</v>
      </c>
      <c r="Y9" s="3" t="str">
        <f t="shared" si="36"/>
        <v>-0.667354931465233+0.565175480885324i</v>
      </c>
      <c r="Z9" s="3" t="str">
        <f t="shared" si="5"/>
        <v>0.391765943036997-0.325250352393862i</v>
      </c>
      <c r="AA9" s="3" t="str">
        <f t="shared" si="6"/>
        <v>0.130588647678999-0.108416784131287i</v>
      </c>
      <c r="AB9" s="3" t="str">
        <f t="shared" si="7"/>
        <v>0</v>
      </c>
      <c r="AC9" s="3" t="str">
        <f t="shared" si="8"/>
        <v>-0.130588647678999+0.108416784131287i</v>
      </c>
      <c r="AD9" s="3" t="str">
        <f t="shared" si="9"/>
        <v>-0.320535771575724+0.266113924685887i</v>
      </c>
      <c r="AE9" s="3" t="str">
        <f t="shared" si="10"/>
        <v>-0.391765903860404+0.325250319868829i</v>
      </c>
      <c r="AF9" s="3" t="str">
        <f t="shared" si="11"/>
        <v>1.2263157551068-0.139775459185223i</v>
      </c>
      <c r="AG9" s="3" t="str">
        <f t="shared" si="12"/>
        <v>1.0754385850356-0.0465918197284076i</v>
      </c>
      <c r="AH9" s="3" t="str">
        <f t="shared" si="13"/>
        <v>1</v>
      </c>
      <c r="AI9" s="3" t="str">
        <f t="shared" si="14"/>
        <v>0.924561414964401+0.0465918197284076i</v>
      </c>
      <c r="AJ9" s="3" t="str">
        <f t="shared" si="15"/>
        <v>0.814832564003529+0.114361739333364i</v>
      </c>
      <c r="AK9" s="3" t="str">
        <f t="shared" si="16"/>
        <v>0.773684267524776+0.139775445207678i</v>
      </c>
    </row>
    <row r="10" spans="1:37" ht="18.75" customHeight="1">
      <c r="A10" s="1">
        <f>'2SC3356_NE85633F'!B14*1000000000</f>
        <v>1200000000</v>
      </c>
      <c r="B10" s="1">
        <f t="shared" si="17"/>
        <v>-0.24870288304171201</v>
      </c>
      <c r="C10" s="1">
        <f t="shared" si="18"/>
        <v>0.10250793123822401</v>
      </c>
      <c r="D10" s="1">
        <f t="shared" si="19"/>
        <v>8.5417891325827999E-2</v>
      </c>
      <c r="E10" s="1">
        <f t="shared" si="20"/>
        <v>-0.15574981904024299</v>
      </c>
      <c r="F10" s="1">
        <f t="shared" si="21"/>
        <v>-0.130001066618912</v>
      </c>
      <c r="G10" s="1">
        <f t="shared" si="22"/>
        <v>-3.9090579812250002E-3</v>
      </c>
      <c r="H10" s="1">
        <f t="shared" si="23"/>
        <v>-0.24870288304171201</v>
      </c>
      <c r="I10" s="1">
        <f t="shared" si="24"/>
        <v>0.10250793123822401</v>
      </c>
      <c r="J10" s="1">
        <f t="shared" si="25"/>
        <v>-0.37237950202901698</v>
      </c>
      <c r="K10" s="1">
        <f t="shared" si="26"/>
        <v>0.236471226427799</v>
      </c>
      <c r="L10" s="1">
        <f t="shared" si="27"/>
        <v>-0.55209937287821897</v>
      </c>
      <c r="M10" s="1">
        <f t="shared" si="28"/>
        <v>0.494639752390089</v>
      </c>
      <c r="N10" s="1">
        <f t="shared" si="29"/>
        <v>-0.61527833373276497</v>
      </c>
      <c r="O10" s="1">
        <f t="shared" si="30"/>
        <v>0.61493563733805101</v>
      </c>
      <c r="P10" s="3" t="str">
        <f>COMPLEX('2SC3356_NE85633F'!C14*COS('2SC3356_NE85633F'!D14*PI()/180),'2SC3356_NE85633F'!C14*SIN('2SC3356_NE85633F'!D14*PI()/180))</f>
        <v>-0.248702883041712+0.102507931238224i</v>
      </c>
      <c r="Q10" s="3" t="str">
        <f>COMPLEX('2SC3356_NE85633F'!E14*COS('2SC3356_NE85633F'!F14*PI()/180),'2SC3356_NE85633F'!E14*SIN('2SC3356_NE85633F'!F14*PI()/180))</f>
        <v>1.31396534702611+2.91011066229698i</v>
      </c>
      <c r="R10" s="3" t="str">
        <f>COMPLEX('2SC3356_NE85633F'!G14*COS('2SC3356_NE85633F'!H14*PI()/180),'2SC3356_NE85633F'!G14*SIN('2SC3356_NE85633F'!H14*PI()/180))</f>
        <v>0.0549855511336986+0.150255080335153i</v>
      </c>
      <c r="S10" s="3" t="str">
        <f>COMPLEX('2SC3356_NE85633F'!I14*COS('2SC3356_NE85633F'!J14*PI()/180),'2SC3356_NE85633F'!I14*SIN('2SC3356_NE85633F'!J14*PI()/180))</f>
        <v>0.201511402895092-0.141099803342357i</v>
      </c>
      <c r="T10" s="3" t="str">
        <f t="shared" si="31"/>
        <v>0.085417891325828-0.155749819040243i</v>
      </c>
      <c r="U10" s="3" t="str">
        <f t="shared" si="32"/>
        <v>-0.130001066618912-0.003909057981225i</v>
      </c>
      <c r="V10" s="3" t="str">
        <f t="shared" si="33"/>
        <v>-0.248702883041712+0.102507931238224i</v>
      </c>
      <c r="W10" s="3" t="str">
        <f t="shared" si="34"/>
        <v>-0.372379502029017+0.236471226427799i</v>
      </c>
      <c r="X10" s="3" t="str">
        <f t="shared" si="35"/>
        <v>-0.552099372878219+0.494639752390089i</v>
      </c>
      <c r="Y10" s="3" t="str">
        <f t="shared" si="36"/>
        <v>-0.615278333732765+0.614935637338051i</v>
      </c>
      <c r="Z10" s="3" t="str">
        <f t="shared" si="5"/>
        <v>0.365009802570806-0.357444007401467i</v>
      </c>
      <c r="AA10" s="3" t="str">
        <f t="shared" si="6"/>
        <v>0.121669934190268-0.119148002467156i</v>
      </c>
      <c r="AB10" s="3" t="str">
        <f t="shared" si="7"/>
        <v>0</v>
      </c>
      <c r="AC10" s="3" t="str">
        <f t="shared" si="8"/>
        <v>-0.121669934190268+0.119148002467156i</v>
      </c>
      <c r="AD10" s="3" t="str">
        <f t="shared" si="9"/>
        <v>-0.298644383921568+0.292454187873928i</v>
      </c>
      <c r="AE10" s="3" t="str">
        <f t="shared" si="10"/>
        <v>-0.365009766069827+0.357443971657068i</v>
      </c>
      <c r="AF10" s="3" t="str">
        <f t="shared" si="11"/>
        <v>1.20151140289509-0.141099803342357i</v>
      </c>
      <c r="AG10" s="3" t="str">
        <f t="shared" si="12"/>
        <v>1.0671704676317-0.0470332677807856i</v>
      </c>
      <c r="AH10" s="3" t="str">
        <f t="shared" si="13"/>
        <v>1</v>
      </c>
      <c r="AI10" s="3" t="str">
        <f t="shared" si="14"/>
        <v>0.932829532368303+0.0470332677807856i</v>
      </c>
      <c r="AJ10" s="3" t="str">
        <f t="shared" si="15"/>
        <v>0.835127033994925+0.115445293643747i</v>
      </c>
      <c r="AK10" s="3" t="str">
        <f t="shared" si="16"/>
        <v>0.798488617256047+0.141099789232377i</v>
      </c>
    </row>
    <row r="11" spans="1:37" ht="18.75" customHeight="1">
      <c r="A11" s="1">
        <f>'2SC3356_NE85633F'!B15*1000000000</f>
        <v>1400000000</v>
      </c>
      <c r="B11" s="1">
        <f t="shared" si="17"/>
        <v>-0.25121089605904501</v>
      </c>
      <c r="C11" s="1">
        <f t="shared" si="18"/>
        <v>0.15273861889257601</v>
      </c>
      <c r="D11" s="1">
        <f t="shared" si="19"/>
        <v>4.3173758470797997E-2</v>
      </c>
      <c r="E11" s="1">
        <f t="shared" si="20"/>
        <v>-0.16507274200130601</v>
      </c>
      <c r="F11" s="1">
        <f t="shared" si="21"/>
        <v>-0.151191344873982</v>
      </c>
      <c r="G11" s="1">
        <f t="shared" si="22"/>
        <v>2.5732299620058002E-2</v>
      </c>
      <c r="H11" s="1">
        <f t="shared" si="23"/>
        <v>-0.25121089605904501</v>
      </c>
      <c r="I11" s="1">
        <f t="shared" si="24"/>
        <v>0.15273861889257601</v>
      </c>
      <c r="J11" s="1">
        <f t="shared" si="25"/>
        <v>-0.34879569055895898</v>
      </c>
      <c r="K11" s="1">
        <f t="shared" si="26"/>
        <v>0.306285446032936</v>
      </c>
      <c r="L11" s="1">
        <f t="shared" si="27"/>
        <v>-0.47445442616065497</v>
      </c>
      <c r="M11" s="1">
        <f t="shared" si="28"/>
        <v>0.58571943721423403</v>
      </c>
      <c r="N11" s="1">
        <f t="shared" si="29"/>
        <v>-0.51202445918165995</v>
      </c>
      <c r="O11" s="1">
        <f t="shared" si="30"/>
        <v>0.70959031883281798</v>
      </c>
      <c r="P11" s="3" t="str">
        <f>COMPLEX('2SC3356_NE85633F'!C15*COS('2SC3356_NE85633F'!D15*PI()/180),'2SC3356_NE85633F'!C15*SIN('2SC3356_NE85633F'!D15*PI()/180))</f>
        <v>-0.251210896059045+0.152738618892576i</v>
      </c>
      <c r="Q11" s="3" t="str">
        <f>COMPLEX('2SC3356_NE85633F'!E15*COS('2SC3356_NE85633F'!F15*PI()/180),'2SC3356_NE85633F'!E15*SIN('2SC3356_NE85633F'!F15*PI()/180))</f>
        <v>1.42457427577611+2.35225171544139i</v>
      </c>
      <c r="R11" s="3" t="str">
        <f>COMPLEX('2SC3356_NE85633F'!G15*COS('2SC3356_NE85633F'!H15*PI()/180),'2SC3356_NE85633F'!G15*SIN('2SC3356_NE85633F'!H15*PI()/180))</f>
        <v>0.0739670089792745+0.171749473311157i</v>
      </c>
      <c r="S11" s="3" t="str">
        <f>COMPLEX('2SC3356_NE85633F'!I15*COS('2SC3356_NE85633F'!J15*PI()/180),'2SC3356_NE85633F'!I15*SIN('2SC3356_NE85633F'!J15*PI()/180))</f>
        <v>0.17743842565606-0.15101193694771i</v>
      </c>
      <c r="T11" s="3" t="str">
        <f t="shared" si="31"/>
        <v>0.043173758470798-0.165072742001306i</v>
      </c>
      <c r="U11" s="3" t="str">
        <f t="shared" si="32"/>
        <v>-0.151191344873982+0.025732299620058i</v>
      </c>
      <c r="V11" s="3" t="str">
        <f t="shared" si="33"/>
        <v>-0.251210896059045+0.152738618892576i</v>
      </c>
      <c r="W11" s="3" t="str">
        <f t="shared" si="34"/>
        <v>-0.348795690558959+0.306285446032936i</v>
      </c>
      <c r="X11" s="3" t="str">
        <f t="shared" si="35"/>
        <v>-0.474454426160655+0.585719437214234i</v>
      </c>
      <c r="Y11" s="3" t="str">
        <f t="shared" si="36"/>
        <v>-0.51202445918166+0.709590318832818i</v>
      </c>
      <c r="Z11" s="3" t="str">
        <f t="shared" si="5"/>
        <v>0.298626494974349-0.418658905314737i</v>
      </c>
      <c r="AA11" s="3" t="str">
        <f t="shared" si="6"/>
        <v>0.0995421649914497-0.139552968438245i</v>
      </c>
      <c r="AB11" s="3" t="str">
        <f t="shared" si="7"/>
        <v>0</v>
      </c>
      <c r="AC11" s="3" t="str">
        <f t="shared" si="8"/>
        <v>-0.0995421649914497+0.139552968438245i</v>
      </c>
      <c r="AD11" s="3" t="str">
        <f t="shared" si="9"/>
        <v>-0.244330768615377+0.342539104348421i</v>
      </c>
      <c r="AE11" s="3" t="str">
        <f t="shared" si="10"/>
        <v>-0.298626465111701+0.418658863448849i</v>
      </c>
      <c r="AF11" s="3" t="str">
        <f t="shared" si="11"/>
        <v>1.17743842565606-0.15101193694771i</v>
      </c>
      <c r="AG11" s="3" t="str">
        <f t="shared" si="12"/>
        <v>1.05914614188535-0.0503373123159033i</v>
      </c>
      <c r="AH11" s="3" t="str">
        <f t="shared" si="13"/>
        <v>1</v>
      </c>
      <c r="AI11" s="3" t="str">
        <f t="shared" si="14"/>
        <v>0.940853858114647+0.0503373123159033i</v>
      </c>
      <c r="AJ11" s="3" t="str">
        <f t="shared" si="15"/>
        <v>0.854823106281405+0.123555221139035i</v>
      </c>
      <c r="AK11" s="3" t="str">
        <f t="shared" si="16"/>
        <v>0.822561592087782+0.151011921846517i</v>
      </c>
    </row>
    <row r="12" spans="1:37" ht="18.75" customHeight="1">
      <c r="A12" s="1">
        <f>'2SC3356_NE85633F'!B16*1000000000</f>
        <v>1600000000</v>
      </c>
      <c r="B12" s="1">
        <f t="shared" si="17"/>
        <v>-0.25110098276494602</v>
      </c>
      <c r="C12" s="1">
        <f t="shared" si="18"/>
        <v>0.18853195075232801</v>
      </c>
      <c r="D12" s="1">
        <f t="shared" si="19"/>
        <v>2.6730972186945E-2</v>
      </c>
      <c r="E12" s="1">
        <f t="shared" si="20"/>
        <v>-0.16956925676114101</v>
      </c>
      <c r="F12" s="1">
        <f t="shared" si="21"/>
        <v>-0.15959828756536801</v>
      </c>
      <c r="G12" s="1">
        <f t="shared" si="22"/>
        <v>4.9268143319691003E-2</v>
      </c>
      <c r="H12" s="1">
        <f t="shared" si="23"/>
        <v>-0.25110098276494602</v>
      </c>
      <c r="I12" s="1">
        <f t="shared" si="24"/>
        <v>0.18853195075232801</v>
      </c>
      <c r="J12" s="1">
        <f t="shared" si="25"/>
        <v>-0.33706559626190902</v>
      </c>
      <c r="K12" s="1">
        <f t="shared" si="26"/>
        <v>0.35145361874475201</v>
      </c>
      <c r="L12" s="1">
        <f t="shared" si="27"/>
        <v>-0.44162759546938901</v>
      </c>
      <c r="M12" s="1">
        <f t="shared" si="28"/>
        <v>0.63573745147515703</v>
      </c>
      <c r="N12" s="1">
        <f t="shared" si="29"/>
        <v>-0.47088165578037</v>
      </c>
      <c r="O12" s="1">
        <f t="shared" si="30"/>
        <v>0.75768065202163104</v>
      </c>
      <c r="P12" s="3" t="str">
        <f>COMPLEX('2SC3356_NE85633F'!C16*COS('2SC3356_NE85633F'!D16*PI()/180),'2SC3356_NE85633F'!C16*SIN('2SC3356_NE85633F'!D16*PI()/180))</f>
        <v>-0.251100982764946+0.188531950752328i</v>
      </c>
      <c r="Q12" s="3" t="str">
        <f>COMPLEX('2SC3356_NE85633F'!E16*COS('2SC3356_NE85633F'!F16*PI()/180),'2SC3356_NE85633F'!E16*SIN('2SC3356_NE85633F'!F16*PI()/180))</f>
        <v>1.40412106133666+2.04300882159398i</v>
      </c>
      <c r="R12" s="3" t="str">
        <f>COMPLEX('2SC3356_NE85633F'!G16*COS('2SC3356_NE85633F'!H16*PI()/180),'2SC3356_NE85633F'!G16*SIN('2SC3356_NE85633F'!H16*PI()/180))</f>
        <v>0.0889238414785895+0.192448825448977i</v>
      </c>
      <c r="S12" s="3" t="str">
        <f>COMPLEX('2SC3356_NE85633F'!I16*COS('2SC3356_NE85633F'!J16*PI()/180),'2SC3356_NE85633F'!I16*SIN('2SC3356_NE85633F'!J16*PI()/180))</f>
        <v>0.150627747178993-0.143440865097019i</v>
      </c>
      <c r="T12" s="3" t="str">
        <f t="shared" si="31"/>
        <v>0.026730972186945-0.169569256761141i</v>
      </c>
      <c r="U12" s="3" t="str">
        <f t="shared" si="32"/>
        <v>-0.159598287565368+0.049268143319691i</v>
      </c>
      <c r="V12" s="3" t="str">
        <f t="shared" si="33"/>
        <v>-0.251100982764946+0.188531950752328i</v>
      </c>
      <c r="W12" s="3" t="str">
        <f t="shared" si="34"/>
        <v>-0.337065596261909+0.351453618744752i</v>
      </c>
      <c r="X12" s="3" t="str">
        <f t="shared" si="35"/>
        <v>-0.441627595469389+0.635737451475157i</v>
      </c>
      <c r="Y12" s="3" t="str">
        <f t="shared" si="36"/>
        <v>-0.47088165578037+0.757680652021631i</v>
      </c>
      <c r="Z12" s="3" t="str">
        <f t="shared" si="5"/>
        <v>0.26831480942261-0.451893641633194i</v>
      </c>
      <c r="AA12" s="3" t="str">
        <f t="shared" si="6"/>
        <v>0.0894382698075366-0.150631213877731i</v>
      </c>
      <c r="AB12" s="3" t="str">
        <f t="shared" si="7"/>
        <v>0</v>
      </c>
      <c r="AC12" s="3" t="str">
        <f t="shared" si="8"/>
        <v>-0.0894382698075366+0.150631213877731i</v>
      </c>
      <c r="AD12" s="3" t="str">
        <f t="shared" si="9"/>
        <v>-0.219530298618499+0.36973116133625i</v>
      </c>
      <c r="AE12" s="3" t="str">
        <f t="shared" si="10"/>
        <v>-0.26831478259113+0.451893596443832i</v>
      </c>
      <c r="AF12" s="3" t="str">
        <f t="shared" si="11"/>
        <v>1.15062774717899-0.143440865097019i</v>
      </c>
      <c r="AG12" s="3" t="str">
        <f t="shared" si="12"/>
        <v>1.05020924905966-0.0478136216990063i</v>
      </c>
      <c r="AH12" s="3" t="str">
        <f t="shared" si="13"/>
        <v>1</v>
      </c>
      <c r="AI12" s="3" t="str">
        <f t="shared" si="14"/>
        <v>0.949790750940336+0.0478136216990063i</v>
      </c>
      <c r="AJ12" s="3" t="str">
        <f t="shared" si="15"/>
        <v>0.87675911594446+0.117360707806652i</v>
      </c>
      <c r="AK12" s="3" t="str">
        <f t="shared" si="16"/>
        <v>0.849372267883781+0.143440850752933i</v>
      </c>
    </row>
    <row r="13" spans="1:37" ht="18.75" customHeight="1">
      <c r="A13" s="1">
        <f>'2SC3356_NE85633F'!B17*1000000000</f>
        <v>1800000000</v>
      </c>
      <c r="B13" s="1">
        <f t="shared" si="17"/>
        <v>-0.248803409257215</v>
      </c>
      <c r="C13" s="1">
        <f t="shared" si="18"/>
        <v>0.23610561946295799</v>
      </c>
      <c r="D13" s="1">
        <f t="shared" si="19"/>
        <v>-1.9117235553698E-2</v>
      </c>
      <c r="E13" s="1">
        <f t="shared" si="20"/>
        <v>-0.162492900166508</v>
      </c>
      <c r="F13" s="1">
        <f t="shared" si="21"/>
        <v>-0.17796100358243799</v>
      </c>
      <c r="G13" s="1">
        <f t="shared" si="22"/>
        <v>8.5486964266208998E-2</v>
      </c>
      <c r="H13" s="1">
        <f t="shared" si="23"/>
        <v>-0.248803409257215</v>
      </c>
      <c r="I13" s="1">
        <f t="shared" si="24"/>
        <v>0.23610561946295799</v>
      </c>
      <c r="J13" s="1">
        <f t="shared" si="25"/>
        <v>-0.30926953836763499</v>
      </c>
      <c r="K13" s="1">
        <f t="shared" si="26"/>
        <v>0.40605534711950197</v>
      </c>
      <c r="L13" s="1">
        <f t="shared" si="27"/>
        <v>-0.36929085400870698</v>
      </c>
      <c r="M13" s="1">
        <f t="shared" si="28"/>
        <v>0.68837031818539196</v>
      </c>
      <c r="N13" s="1">
        <f t="shared" si="29"/>
        <v>-0.38037413008833498</v>
      </c>
      <c r="O13" s="1">
        <f t="shared" si="30"/>
        <v>0.80453784216146396</v>
      </c>
      <c r="P13" s="3" t="str">
        <f>COMPLEX('2SC3356_NE85633F'!C17*COS('2SC3356_NE85633F'!D17*PI()/180),'2SC3356_NE85633F'!C17*SIN('2SC3356_NE85633F'!D17*PI()/180))</f>
        <v>-0.248803409257215+0.236105619462958i</v>
      </c>
      <c r="Q13" s="3" t="str">
        <f>COMPLEX('2SC3356_NE85633F'!E17*COS('2SC3356_NE85633F'!F17*PI()/180),'2SC3356_NE85633F'!E17*SIN('2SC3356_NE85633F'!F17*PI()/180))</f>
        <v>1.40156744497861+1.67625585671643i</v>
      </c>
      <c r="R13" s="3" t="str">
        <f>COMPLEX('2SC3356_NE85633F'!G17*COS('2SC3356_NE85633F'!H17*PI()/180),'2SC3356_NE85633F'!G17*SIN('2SC3356_NE85633F'!H17*PI()/180))</f>
        <v>0.110264456358527+0.210916451857029i</v>
      </c>
      <c r="S13" s="3" t="str">
        <f>COMPLEX('2SC3356_NE85633F'!I17*COS('2SC3356_NE85633F'!J17*PI()/180),'2SC3356_NE85633F'!I17*SIN('2SC3356_NE85633F'!J17*PI()/180))</f>
        <v>0.120854861852775-0.146608670843667i</v>
      </c>
      <c r="T13" s="3" t="str">
        <f t="shared" si="31"/>
        <v>-0.019117235553698-0.162492900166508i</v>
      </c>
      <c r="U13" s="3" t="str">
        <f t="shared" si="32"/>
        <v>-0.177961003582438+0.085486964266209i</v>
      </c>
      <c r="V13" s="3" t="str">
        <f t="shared" si="33"/>
        <v>-0.248803409257215+0.236105619462958i</v>
      </c>
      <c r="W13" s="3" t="str">
        <f t="shared" si="34"/>
        <v>-0.309269538367635+0.406055347119502i</v>
      </c>
      <c r="X13" s="3" t="str">
        <f t="shared" si="35"/>
        <v>-0.369290854008707+0.688370318185392i</v>
      </c>
      <c r="Y13" s="3" t="str">
        <f t="shared" si="36"/>
        <v>-0.380374130088335+0.804537842161464i</v>
      </c>
      <c r="Z13" s="3" t="str">
        <f t="shared" si="5"/>
        <v>0.199006865332818-0.480445073291844i</v>
      </c>
      <c r="AA13" s="3" t="str">
        <f t="shared" si="6"/>
        <v>0.0663356217776058-0.160148357763948i</v>
      </c>
      <c r="AB13" s="3" t="str">
        <f t="shared" si="7"/>
        <v>0</v>
      </c>
      <c r="AC13" s="3" t="str">
        <f t="shared" si="8"/>
        <v>-0.0663356217776058+0.160148357763948i</v>
      </c>
      <c r="AD13" s="3" t="str">
        <f t="shared" si="9"/>
        <v>-0.162823798908669+0.393091423602418i</v>
      </c>
      <c r="AE13" s="3" t="str">
        <f t="shared" si="10"/>
        <v>-0.199006845432132+0.480445025247339i</v>
      </c>
      <c r="AF13" s="3" t="str">
        <f t="shared" si="11"/>
        <v>1.12085486185277-0.146608670843667i</v>
      </c>
      <c r="AG13" s="3" t="str">
        <f t="shared" si="12"/>
        <v>1.04028495395092-0.0488695569478889i</v>
      </c>
      <c r="AH13" s="3" t="str">
        <f t="shared" si="13"/>
        <v>1</v>
      </c>
      <c r="AI13" s="3" t="str">
        <f t="shared" si="14"/>
        <v>0.959715046049075+0.0488695569478889i</v>
      </c>
      <c r="AJ13" s="3" t="str">
        <f t="shared" si="15"/>
        <v>0.901118749393184+0.119952548872091i</v>
      </c>
      <c r="AK13" s="3" t="str">
        <f t="shared" si="16"/>
        <v>0.879145150232711+0.146608656182801i</v>
      </c>
    </row>
    <row r="14" spans="1:37" ht="18.75" customHeight="1">
      <c r="A14" s="1">
        <f>'2SC3356_NE85633F'!B18*1000000000</f>
        <v>2000000000</v>
      </c>
      <c r="B14" s="1">
        <f t="shared" si="17"/>
        <v>-0.24270145457378001</v>
      </c>
      <c r="C14" s="1">
        <f t="shared" si="18"/>
        <v>0.27529076255437901</v>
      </c>
      <c r="D14" s="1">
        <f t="shared" si="19"/>
        <v>-4.2677934803071998E-2</v>
      </c>
      <c r="E14" s="1">
        <f t="shared" si="20"/>
        <v>-0.134681310373822</v>
      </c>
      <c r="F14" s="1">
        <f t="shared" si="21"/>
        <v>-0.18177571369045201</v>
      </c>
      <c r="G14" s="1">
        <f t="shared" si="22"/>
        <v>0.122768212131195</v>
      </c>
      <c r="H14" s="1">
        <f t="shared" si="23"/>
        <v>-0.24270145457378001</v>
      </c>
      <c r="I14" s="1">
        <f t="shared" si="24"/>
        <v>0.27529076255437901</v>
      </c>
      <c r="J14" s="1">
        <f t="shared" si="25"/>
        <v>-0.29406014128417801</v>
      </c>
      <c r="K14" s="1">
        <f t="shared" si="26"/>
        <v>0.44500954510576701</v>
      </c>
      <c r="L14" s="1">
        <f t="shared" si="27"/>
        <v>-0.34405335657297598</v>
      </c>
      <c r="M14" s="1">
        <f t="shared" si="28"/>
        <v>0.72336689452525205</v>
      </c>
      <c r="N14" s="1">
        <f t="shared" si="29"/>
        <v>-0.352892277868597</v>
      </c>
      <c r="O14" s="1">
        <f t="shared" si="30"/>
        <v>0.83717907991626594</v>
      </c>
      <c r="P14" s="3" t="str">
        <f>COMPLEX('2SC3356_NE85633F'!C18*COS('2SC3356_NE85633F'!D18*PI()/180),'2SC3356_NE85633F'!C18*SIN('2SC3356_NE85633F'!D18*PI()/180))</f>
        <v>-0.24270145457378+0.275290762554379i</v>
      </c>
      <c r="Q14" s="3" t="str">
        <f>COMPLEX('2SC3356_NE85633F'!E18*COS('2SC3356_NE85633F'!F18*PI()/180),'2SC3356_NE85633F'!E18*SIN('2SC3356_NE85633F'!F18*PI()/180))</f>
        <v>1.35418870807515+1.49346206611409i</v>
      </c>
      <c r="R14" s="3" t="str">
        <f>COMPLEX('2SC3356_NE85633F'!G18*COS('2SC3356_NE85633F'!H18*PI()/180),'2SC3356_NE85633F'!G18*SIN('2SC3356_NE85633F'!H18*PI()/180))</f>
        <v>0.12080854910385+0.223430737508121i</v>
      </c>
      <c r="S14" s="3" t="str">
        <f>COMPLEX('2SC3356_NE85633F'!I18*COS('2SC3356_NE85633F'!J18*PI()/180),'2SC3356_NE85633F'!I18*SIN('2SC3356_NE85633F'!J18*PI()/180))</f>
        <v>0.115084851355204-0.129168405535373i</v>
      </c>
      <c r="T14" s="3" t="str">
        <f t="shared" si="31"/>
        <v>-0.042677934803072-0.134681310373822i</v>
      </c>
      <c r="U14" s="3" t="str">
        <f t="shared" si="32"/>
        <v>-0.181775713690452+0.122768212131195i</v>
      </c>
      <c r="V14" s="3" t="str">
        <f t="shared" si="33"/>
        <v>-0.24270145457378+0.275290762554379i</v>
      </c>
      <c r="W14" s="3" t="str">
        <f t="shared" si="34"/>
        <v>-0.294060141284178+0.445009545105767i</v>
      </c>
      <c r="X14" s="3" t="str">
        <f t="shared" si="35"/>
        <v>-0.344053356572976+0.723366894525252i</v>
      </c>
      <c r="Y14" s="3" t="str">
        <f t="shared" si="36"/>
        <v>-0.352892277868597+0.837179079916266i</v>
      </c>
      <c r="Z14" s="3" t="str">
        <f t="shared" si="5"/>
        <v>0.170087757836897-0.482990367119282i</v>
      </c>
      <c r="AA14" s="3" t="str">
        <f t="shared" si="6"/>
        <v>0.0566959192789657-0.16099678903976i</v>
      </c>
      <c r="AB14" s="3" t="str">
        <f t="shared" si="7"/>
        <v>0</v>
      </c>
      <c r="AC14" s="3" t="str">
        <f t="shared" si="8"/>
        <v>-0.0566959192789657+0.16099678903976i</v>
      </c>
      <c r="AD14" s="3" t="str">
        <f t="shared" si="9"/>
        <v>-0.139162710957461+0.395173936733958i</v>
      </c>
      <c r="AE14" s="3" t="str">
        <f t="shared" si="10"/>
        <v>-0.170087740828122+0.482990318820247i</v>
      </c>
      <c r="AF14" s="3" t="str">
        <f t="shared" si="11"/>
        <v>1.1150848513552-0.129168405535373i</v>
      </c>
      <c r="AG14" s="3" t="str">
        <f t="shared" si="12"/>
        <v>1.0383616171184-0.0430561351784576i</v>
      </c>
      <c r="AH14" s="3" t="str">
        <f t="shared" si="13"/>
        <v>1</v>
      </c>
      <c r="AI14" s="3" t="str">
        <f t="shared" si="14"/>
        <v>0.961638382881599+0.0430561351784576i</v>
      </c>
      <c r="AJ14" s="3" t="str">
        <f t="shared" si="15"/>
        <v>0.905839667073015+0.105683240892578i</v>
      </c>
      <c r="AK14" s="3" t="str">
        <f t="shared" si="16"/>
        <v>0.884915160153281+0.129168392618533i</v>
      </c>
    </row>
    <row r="16" spans="1:37">
      <c r="A16" t="s">
        <v>26</v>
      </c>
    </row>
    <row r="17" spans="1:3" s="9" customFormat="1" ht="27">
      <c r="A17" s="8" t="s">
        <v>27</v>
      </c>
      <c r="B17" s="14" t="s">
        <v>28</v>
      </c>
      <c r="C17" s="14" t="s">
        <v>29</v>
      </c>
    </row>
    <row r="18" spans="1:3">
      <c r="A18" s="4">
        <v>200000000</v>
      </c>
      <c r="B18" s="1">
        <v>33.7006306733728</v>
      </c>
      <c r="C18" s="1">
        <v>-24.6877778818683</v>
      </c>
    </row>
    <row r="19" spans="1:3">
      <c r="A19" s="4">
        <v>400000000</v>
      </c>
      <c r="B19" s="1">
        <v>31.098288344798799</v>
      </c>
      <c r="C19" s="1">
        <v>-9.2872820628171393</v>
      </c>
    </row>
    <row r="20" spans="1:3">
      <c r="A20" s="4">
        <v>600000000</v>
      </c>
      <c r="B20" s="1">
        <v>30.671986523595301</v>
      </c>
      <c r="C20" s="1">
        <v>-3.3748363700444099</v>
      </c>
    </row>
    <row r="21" spans="1:3">
      <c r="A21" s="4">
        <v>800000000</v>
      </c>
      <c r="B21" s="1">
        <v>30.528425182074301</v>
      </c>
      <c r="C21" s="1">
        <v>0.82140837378013198</v>
      </c>
    </row>
    <row r="22" spans="1:3">
      <c r="A22" s="4">
        <v>1000000000</v>
      </c>
      <c r="B22" s="1">
        <v>29.7191059560433</v>
      </c>
      <c r="C22" s="1">
        <v>4.4293055770665104</v>
      </c>
    </row>
    <row r="23" spans="1:3">
      <c r="A23" s="10">
        <v>1200000000</v>
      </c>
      <c r="B23" s="11">
        <v>29.547032720018201</v>
      </c>
      <c r="C23" s="11">
        <v>6.5301376907989601</v>
      </c>
    </row>
    <row r="24" spans="1:3">
      <c r="A24" s="4">
        <v>1400000000</v>
      </c>
      <c r="B24" s="1">
        <v>28.7490801423255</v>
      </c>
      <c r="C24" s="1">
        <v>9.6131082128188901</v>
      </c>
    </row>
    <row r="25" spans="1:3">
      <c r="A25" s="12">
        <v>1600000000</v>
      </c>
      <c r="B25" s="13">
        <v>28.154833383675101</v>
      </c>
      <c r="C25" s="13">
        <v>11.7773732115919</v>
      </c>
    </row>
    <row r="26" spans="1:3">
      <c r="A26" s="4">
        <v>1800000000</v>
      </c>
      <c r="B26" s="1">
        <v>27.313041992978199</v>
      </c>
      <c r="C26" s="1">
        <v>14.617227609934099</v>
      </c>
    </row>
    <row r="27" spans="1:3">
      <c r="A27" s="4">
        <v>2000000000</v>
      </c>
      <c r="B27" s="1">
        <v>26.705614512512</v>
      </c>
      <c r="C27" s="1">
        <v>16.992292907101199</v>
      </c>
    </row>
  </sheetData>
  <mergeCells count="13">
    <mergeCell ref="D2:O2"/>
    <mergeCell ref="A2:A4"/>
    <mergeCell ref="B2:C3"/>
    <mergeCell ref="T3:Y3"/>
    <mergeCell ref="Z3:AE3"/>
    <mergeCell ref="AF3:AK3"/>
    <mergeCell ref="D3:E3"/>
    <mergeCell ref="F3:G3"/>
    <mergeCell ref="H3:I3"/>
    <mergeCell ref="J3:K3"/>
    <mergeCell ref="L3:M3"/>
    <mergeCell ref="N3:O3"/>
    <mergeCell ref="P3:S3"/>
  </mergeCells>
  <phoneticPr fontId="18"/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7"/>
  <sheetViews>
    <sheetView workbookViewId="0">
      <pane xSplit="19290" topLeftCell="S1"/>
      <selection activeCell="H38" sqref="H38"/>
      <selection pane="topRight" activeCell="D5" sqref="D5"/>
    </sheetView>
  </sheetViews>
  <sheetFormatPr defaultRowHeight="13.5"/>
  <cols>
    <col min="1" max="1" width="9.5" bestFit="1" customWidth="1"/>
    <col min="2" max="15" width="9.5" customWidth="1"/>
    <col min="16" max="37" width="14" customWidth="1"/>
  </cols>
  <sheetData>
    <row r="1" spans="1:37" ht="16.5">
      <c r="P1" s="1" t="s">
        <v>23</v>
      </c>
      <c r="Q1" s="1">
        <v>0</v>
      </c>
      <c r="R1" s="1">
        <v>25</v>
      </c>
      <c r="S1" s="1">
        <v>50</v>
      </c>
      <c r="T1" s="1">
        <v>100</v>
      </c>
      <c r="U1" s="1">
        <v>500</v>
      </c>
      <c r="V1" s="4">
        <v>1000000000</v>
      </c>
    </row>
    <row r="2" spans="1:37" ht="16.5">
      <c r="A2" s="16" t="s">
        <v>6</v>
      </c>
      <c r="B2" s="16" t="s">
        <v>10</v>
      </c>
      <c r="C2" s="16"/>
      <c r="D2" s="19" t="s">
        <v>22</v>
      </c>
      <c r="E2" s="20"/>
      <c r="F2" s="20"/>
      <c r="G2" s="20"/>
      <c r="H2" s="20"/>
      <c r="I2" s="20"/>
      <c r="J2" s="20"/>
      <c r="K2" s="20"/>
      <c r="L2" s="20"/>
      <c r="M2" s="20"/>
      <c r="N2" s="20"/>
      <c r="O2" s="21"/>
      <c r="P2" s="1" t="s">
        <v>24</v>
      </c>
      <c r="Q2" s="3" t="str">
        <f>COMPLEX((Q1-50)/(Q1+50),0)</f>
        <v>-1</v>
      </c>
      <c r="R2" s="3" t="str">
        <f t="shared" ref="R2:V2" si="0">COMPLEX((R1-50)/(R1+50),0)</f>
        <v>-0.333333333333333</v>
      </c>
      <c r="S2" s="3" t="str">
        <f t="shared" si="0"/>
        <v>0</v>
      </c>
      <c r="T2" s="3" t="str">
        <f t="shared" si="0"/>
        <v>0.333333333333333</v>
      </c>
      <c r="U2" s="3" t="str">
        <f t="shared" si="0"/>
        <v>0.818181818181818</v>
      </c>
      <c r="V2" s="3" t="str">
        <f t="shared" si="0"/>
        <v>0.999999900000005</v>
      </c>
    </row>
    <row r="3" spans="1:37">
      <c r="A3" s="16"/>
      <c r="B3" s="16"/>
      <c r="C3" s="16"/>
      <c r="D3" s="22">
        <f>Q1</f>
        <v>0</v>
      </c>
      <c r="E3" s="23"/>
      <c r="F3" s="22">
        <f>R1</f>
        <v>25</v>
      </c>
      <c r="G3" s="23"/>
      <c r="H3" s="22">
        <f>S1</f>
        <v>50</v>
      </c>
      <c r="I3" s="23"/>
      <c r="J3" s="22">
        <f>T1</f>
        <v>100</v>
      </c>
      <c r="K3" s="23"/>
      <c r="L3" s="22">
        <f>U1</f>
        <v>500</v>
      </c>
      <c r="M3" s="23"/>
      <c r="N3" s="22">
        <f>V1</f>
        <v>1000000000</v>
      </c>
      <c r="O3" s="23"/>
      <c r="P3" s="19" t="s">
        <v>21</v>
      </c>
      <c r="Q3" s="20"/>
      <c r="R3" s="20"/>
      <c r="S3" s="21"/>
      <c r="T3" s="16" t="s">
        <v>25</v>
      </c>
      <c r="U3" s="16"/>
      <c r="V3" s="16"/>
      <c r="W3" s="16"/>
      <c r="X3" s="16"/>
      <c r="Y3" s="16"/>
      <c r="Z3" s="16" t="s">
        <v>15</v>
      </c>
      <c r="AA3" s="16"/>
      <c r="AB3" s="16"/>
      <c r="AC3" s="16"/>
      <c r="AD3" s="16"/>
      <c r="AE3" s="16"/>
      <c r="AF3" s="16" t="s">
        <v>16</v>
      </c>
      <c r="AG3" s="16"/>
      <c r="AH3" s="16"/>
      <c r="AI3" s="16"/>
      <c r="AJ3" s="16"/>
      <c r="AK3" s="16"/>
    </row>
    <row r="4" spans="1:37">
      <c r="A4" s="16"/>
      <c r="B4" s="1" t="s">
        <v>18</v>
      </c>
      <c r="C4" s="1" t="s">
        <v>19</v>
      </c>
      <c r="D4" s="5" t="s">
        <v>18</v>
      </c>
      <c r="E4" s="5" t="s">
        <v>19</v>
      </c>
      <c r="F4" s="1" t="s">
        <v>18</v>
      </c>
      <c r="G4" s="1" t="s">
        <v>19</v>
      </c>
      <c r="H4" s="1" t="s">
        <v>18</v>
      </c>
      <c r="I4" s="1" t="s">
        <v>19</v>
      </c>
      <c r="J4" s="1" t="s">
        <v>18</v>
      </c>
      <c r="K4" s="1" t="s">
        <v>19</v>
      </c>
      <c r="L4" s="1" t="s">
        <v>18</v>
      </c>
      <c r="M4" s="1" t="s">
        <v>19</v>
      </c>
      <c r="N4" s="1" t="s">
        <v>18</v>
      </c>
      <c r="O4" s="1" t="s">
        <v>19</v>
      </c>
      <c r="P4" s="1" t="s">
        <v>7</v>
      </c>
      <c r="Q4" s="1" t="s">
        <v>8</v>
      </c>
      <c r="R4" s="1" t="s">
        <v>9</v>
      </c>
      <c r="S4" s="1" t="s">
        <v>10</v>
      </c>
      <c r="T4" s="6">
        <f t="shared" ref="T4:Y4" si="1">Q1</f>
        <v>0</v>
      </c>
      <c r="U4" s="6">
        <f t="shared" si="1"/>
        <v>25</v>
      </c>
      <c r="V4" s="6">
        <f t="shared" si="1"/>
        <v>50</v>
      </c>
      <c r="W4" s="6">
        <f t="shared" si="1"/>
        <v>100</v>
      </c>
      <c r="X4" s="6">
        <f t="shared" si="1"/>
        <v>500</v>
      </c>
      <c r="Y4" s="6">
        <f t="shared" si="1"/>
        <v>1000000000</v>
      </c>
      <c r="Z4" s="6">
        <f t="shared" ref="Z4:AE4" si="2">Q1</f>
        <v>0</v>
      </c>
      <c r="AA4" s="6">
        <f t="shared" si="2"/>
        <v>25</v>
      </c>
      <c r="AB4" s="6">
        <f t="shared" si="2"/>
        <v>50</v>
      </c>
      <c r="AC4" s="6">
        <f t="shared" si="2"/>
        <v>100</v>
      </c>
      <c r="AD4" s="6">
        <f t="shared" si="2"/>
        <v>500</v>
      </c>
      <c r="AE4" s="6">
        <f t="shared" si="2"/>
        <v>1000000000</v>
      </c>
      <c r="AF4" s="6">
        <f t="shared" ref="AF4:AK4" si="3">Q1</f>
        <v>0</v>
      </c>
      <c r="AG4" s="6">
        <f t="shared" si="3"/>
        <v>25</v>
      </c>
      <c r="AH4" s="6">
        <f t="shared" si="3"/>
        <v>50</v>
      </c>
      <c r="AI4" s="6">
        <f t="shared" si="3"/>
        <v>100</v>
      </c>
      <c r="AJ4" s="6">
        <f t="shared" si="3"/>
        <v>500</v>
      </c>
      <c r="AK4" s="6">
        <f t="shared" si="3"/>
        <v>1000000000</v>
      </c>
    </row>
    <row r="5" spans="1:37" ht="18.75" customHeight="1">
      <c r="A5" s="1">
        <f>'2SC3356_NE85633F'!B9*1000000000</f>
        <v>200000000</v>
      </c>
      <c r="B5" s="1">
        <f>IMREAL(S5)</f>
        <v>0.36849322111272198</v>
      </c>
      <c r="C5" s="1">
        <f>IMAGINARY(S5)</f>
        <v>-0.27366721760921803</v>
      </c>
      <c r="D5" s="1">
        <f>IMREAL(T5)</f>
        <v>0.95277543975855605</v>
      </c>
      <c r="E5" s="1">
        <f>IMAGINARY(T5)</f>
        <v>-0.121566048356474</v>
      </c>
      <c r="F5" s="1">
        <f>IMREAL(U5)</f>
        <v>0.56648880397483603</v>
      </c>
      <c r="G5" s="1">
        <f>IMAGINARY(U5)</f>
        <v>-0.26960067153581402</v>
      </c>
      <c r="H5" s="1">
        <f>IMREAL(V5)</f>
        <v>0.36849322111272198</v>
      </c>
      <c r="I5" s="1">
        <f>IMAGINARY(V5)</f>
        <v>-0.27366721760921803</v>
      </c>
      <c r="J5" s="1">
        <f>IMREAL(W5)</f>
        <v>0.18649649492213299</v>
      </c>
      <c r="K5" s="1">
        <f>IMAGINARY(W5)</f>
        <v>-0.23772400979850999</v>
      </c>
      <c r="L5" s="1">
        <f>IMREAL(X5)</f>
        <v>-3.3274888566508003E-2</v>
      </c>
      <c r="M5" s="1">
        <f>IMAGINARY(X5)</f>
        <v>-0.13544411528393399</v>
      </c>
      <c r="N5" s="1">
        <f>IMREAL(Y5)</f>
        <v>-0.100421127056338</v>
      </c>
      <c r="O5" s="1">
        <f>IMAGINARY(Y5)</f>
        <v>-8.7692758671609E-2</v>
      </c>
      <c r="P5" s="3" t="str">
        <f>COMPLEX('2SC3356_NE85633F'!C9*COS('2SC3356_NE85633F'!D9*PI()/180),'2SC3356_NE85633F'!C9*SIN('2SC3356_NE85633F'!D9*PI()/180))</f>
        <v>-0.0991140079010077-0.324187312271469i</v>
      </c>
      <c r="Q5" s="3" t="str">
        <f>COMPLEX('2SC3356_NE85633F'!E9*COS('2SC3356_NE85633F'!F9*PI()/180),'2SC3356_NE85633F'!E9*SIN('2SC3356_NE85633F'!F9*PI()/180))</f>
        <v>-5.29524415251303+15.6441249472534i</v>
      </c>
      <c r="R5" s="3" t="str">
        <f>COMPLEX('2SC3356_NE85633F'!G9*COS('2SC3356_NE85633F'!H9*PI()/180),'2SC3356_NE85633F'!G9*SIN('2SC3356_NE85633F'!H9*PI()/180))</f>
        <v>0.0141799555372952+0.0319988884331992i</v>
      </c>
      <c r="S5" s="3" t="str">
        <f>COMPLEX('2SC3356_NE85633F'!I9*COS('2SC3356_NE85633F'!J9*PI()/180),'2SC3356_NE85633F'!I9*SIN('2SC3356_NE85633F'!J9*PI()/180))</f>
        <v>0.368493221112722-0.273667217609218i</v>
      </c>
      <c r="T5" s="3" t="str">
        <f>IMSUM($S5,IMDIV(Z5,AF5))</f>
        <v>0.952775439758556-0.121566048356474i</v>
      </c>
      <c r="U5" s="3" t="str">
        <f t="shared" ref="U5:U14" si="4">IMSUM($S5,IMDIV(AA5,AG5))</f>
        <v>0.566488803974836-0.269600671535814i</v>
      </c>
      <c r="V5" s="3" t="str">
        <f t="shared" ref="V5:V14" si="5">IMSUM($S5,IMDIV(AB5,AH5))</f>
        <v>0.368493221112722-0.273667217609218i</v>
      </c>
      <c r="W5" s="3" t="str">
        <f t="shared" ref="W5:W14" si="6">IMSUM($S5,IMDIV(AC5,AI5))</f>
        <v>0.186496494922133-0.23772400979851i</v>
      </c>
      <c r="X5" s="3" t="str">
        <f t="shared" ref="X5:X14" si="7">IMSUM($S5,IMDIV(AD5,AJ5))</f>
        <v>-0.033274888566508-0.135444115283934i</v>
      </c>
      <c r="Y5" s="3" t="str">
        <f t="shared" ref="Y5:Y14" si="8">IMSUM($S5,IMDIV(AE5,AK5))</f>
        <v>-0.100421127056338-0.087692758671609i</v>
      </c>
      <c r="Z5" s="3" t="str">
        <f t="shared" ref="Z5:AE14" si="9">IMPRODUCT($Q5,$R5,Q$2)</f>
        <v>0.575680935463947-0.052391069309129i</v>
      </c>
      <c r="AA5" s="3" t="str">
        <f t="shared" si="9"/>
        <v>0.191893645154649-0.0174636897697096i</v>
      </c>
      <c r="AB5" s="3" t="str">
        <f t="shared" si="9"/>
        <v>0</v>
      </c>
      <c r="AC5" s="3" t="str">
        <f t="shared" si="9"/>
        <v>-0.191893645154649+0.0174636897697096i</v>
      </c>
      <c r="AD5" s="3" t="str">
        <f t="shared" si="9"/>
        <v>-0.471011674470502+0.0428654203438328i</v>
      </c>
      <c r="AE5" s="3" t="str">
        <f t="shared" si="9"/>
        <v>-0.575680877895856+0.0523910640700223i</v>
      </c>
      <c r="AF5" s="3" t="str">
        <f>IMSUB(COMPLEX(1,0),IMPRODUCT($P5,Q$2))</f>
        <v>0.900885992098992-0.324187312271469i</v>
      </c>
      <c r="AG5" s="3" t="str">
        <f t="shared" ref="AG5:AG14" si="10">IMSUB(COMPLEX(1,0),IMPRODUCT($P5,R$2))</f>
        <v>0.966961997366331-0.108062437423823i</v>
      </c>
      <c r="AH5" s="3" t="str">
        <f t="shared" ref="AH5:AH14" si="11">IMSUB(COMPLEX(1,0),IMPRODUCT($P5,S$2))</f>
        <v>1</v>
      </c>
      <c r="AI5" s="3" t="str">
        <f t="shared" ref="AI5:AI14" si="12">IMSUB(COMPLEX(1,0),IMPRODUCT($P5,T$2))</f>
        <v>1.03303800263367+0.108062437423823i</v>
      </c>
      <c r="AJ5" s="3" t="str">
        <f t="shared" ref="AJ5:AJ14" si="13">IMSUB(COMPLEX(1,0),IMPRODUCT($P5,U$2))</f>
        <v>1.08109327919173+0.265244164585747i</v>
      </c>
      <c r="AK5" s="3" t="str">
        <f t="shared" ref="AK5:AK14" si="14">IMSUB(COMPLEX(1,0),IMPRODUCT($P5,V$2))</f>
        <v>1.09911399798961+0.324187279852739i</v>
      </c>
    </row>
    <row r="6" spans="1:37" ht="18.75" customHeight="1">
      <c r="A6" s="1">
        <f>'2SC3356_NE85633F'!B10*1000000000</f>
        <v>400000000</v>
      </c>
      <c r="B6" s="1">
        <f t="shared" ref="B6:B14" si="15">IMREAL(S6)</f>
        <v>0.287989613535304</v>
      </c>
      <c r="C6" s="1">
        <f t="shared" ref="C6:C14" si="16">IMAGINARY(S6)</f>
        <v>-0.18630883633308001</v>
      </c>
      <c r="D6" s="1">
        <f t="shared" ref="D6:D14" si="17">IMREAL(T6)</f>
        <v>0.95688488671755101</v>
      </c>
      <c r="E6" s="1">
        <f t="shared" ref="E6:E14" si="18">IMAGINARY(T6)</f>
        <v>-0.26613022999445501</v>
      </c>
      <c r="F6" s="1">
        <f t="shared" ref="F6:F14" si="19">IMREAL(U6)</f>
        <v>0.47450193540041002</v>
      </c>
      <c r="G6" s="1">
        <f t="shared" ref="G6:G14" si="20">IMAGINARY(U6)</f>
        <v>-0.23292472123897201</v>
      </c>
      <c r="H6" s="1">
        <f t="shared" ref="H6:H14" si="21">IMREAL(V6)</f>
        <v>0.287989613535304</v>
      </c>
      <c r="I6" s="1">
        <f t="shared" ref="I6:I14" si="22">IMAGINARY(V6)</f>
        <v>-0.18630883633308001</v>
      </c>
      <c r="J6" s="1">
        <f t="shared" ref="J6:J14" si="23">IMREAL(W6)</f>
        <v>0.13106257601285201</v>
      </c>
      <c r="K6" s="1">
        <f t="shared" ref="K6:K14" si="24">IMAGINARY(W6)</f>
        <v>-0.131105200809154</v>
      </c>
      <c r="L6" s="1">
        <f t="shared" ref="L6:L14" si="25">IMREAL(X6)</f>
        <v>-5.4422193550627003E-2</v>
      </c>
      <c r="M6" s="1">
        <f t="shared" ref="M6:M14" si="26">IMAGINARY(X6)</f>
        <v>-4.4958964364411998E-2</v>
      </c>
      <c r="N6" s="1">
        <f t="shared" ref="N6:N14" si="27">IMREAL(Y6)</f>
        <v>-0.113213841146939</v>
      </c>
      <c r="O6" s="1">
        <f t="shared" ref="O6:O14" si="28">IMAGINARY(Y6)</f>
        <v>-1.2418298396720999E-2</v>
      </c>
      <c r="P6" s="3" t="str">
        <f>COMPLEX('2SC3356_NE85633F'!C10*COS('2SC3356_NE85633F'!D10*PI()/180),'2SC3356_NE85633F'!C10*SIN('2SC3356_NE85633F'!D10*PI()/180))</f>
        <v>-0.217109781741889-0.139382002683235i</v>
      </c>
      <c r="Q6" s="3" t="str">
        <f>COMPLEX('2SC3356_NE85633F'!E10*COS('2SC3356_NE85633F'!F10*PI()/180),'2SC3356_NE85633F'!E10*SIN('2SC3356_NE85633F'!F10*PI()/180))</f>
        <v>-0.327155031332133+8.92200389965584i</v>
      </c>
      <c r="R6" s="3" t="str">
        <f>COMPLEX('2SC3356_NE85633F'!G10*COS('2SC3356_NE85633F'!H10*PI()/180),'2SC3356_NE85633F'!G10*SIN('2SC3356_NE85633F'!H10*PI()/180))</f>
        <v>0.0195340892674294+0.056731114535959i</v>
      </c>
      <c r="S6" s="3" t="str">
        <f>COMPLEX('2SC3356_NE85633F'!I10*COS('2SC3356_NE85633F'!J10*PI()/180),'2SC3356_NE85633F'!I10*SIN('2SC3356_NE85633F'!J10*PI()/180))</f>
        <v>0.287989613535304-0.18630883633308i</v>
      </c>
      <c r="T6" s="3" t="str">
        <f t="shared" ref="T6:T14" si="29">IMSUM($S6,IMDIV(Z6,AF6))</f>
        <v>0.956884886717551-0.266130229994455i</v>
      </c>
      <c r="U6" s="3" t="str">
        <f t="shared" si="4"/>
        <v>0.47450193540041-0.232924721238972i</v>
      </c>
      <c r="V6" s="3" t="str">
        <f t="shared" si="5"/>
        <v>0.287989613535304-0.18630883633308i</v>
      </c>
      <c r="W6" s="3" t="str">
        <f t="shared" si="6"/>
        <v>0.131062576012852-0.131105200809154i</v>
      </c>
      <c r="X6" s="3" t="str">
        <f t="shared" si="7"/>
        <v>-0.054422193550627-0.044958964364412i</v>
      </c>
      <c r="Y6" s="3" t="str">
        <f t="shared" si="8"/>
        <v>-0.113213841146939-0.012418298396721i</v>
      </c>
      <c r="Z6" s="3" t="str">
        <f t="shared" si="9"/>
        <v>0.512545900707979-0.155723351066712i</v>
      </c>
      <c r="AA6" s="3" t="str">
        <f t="shared" si="9"/>
        <v>0.170848633569326-0.0519077836889039i</v>
      </c>
      <c r="AB6" s="3" t="str">
        <f t="shared" si="9"/>
        <v>0</v>
      </c>
      <c r="AC6" s="3" t="str">
        <f t="shared" si="9"/>
        <v>-0.170848633569326+0.0519077836889039i</v>
      </c>
      <c r="AD6" s="3" t="str">
        <f t="shared" si="9"/>
        <v>-0.419355736942892+0.127410014509128i</v>
      </c>
      <c r="AE6" s="3" t="str">
        <f t="shared" si="9"/>
        <v>-0.512545849453391+0.155723335494378i</v>
      </c>
      <c r="AF6" s="3" t="str">
        <f t="shared" ref="AF6:AF14" si="30">IMSUB(COMPLEX(1,0),IMPRODUCT($P6,Q$2))</f>
        <v>0.782890218258111-0.139382002683235i</v>
      </c>
      <c r="AG6" s="3" t="str">
        <f t="shared" si="10"/>
        <v>0.927630072752704-0.0464606675610783i</v>
      </c>
      <c r="AH6" s="3" t="str">
        <f t="shared" si="11"/>
        <v>1</v>
      </c>
      <c r="AI6" s="3" t="str">
        <f t="shared" si="12"/>
        <v>1.0723699272473+0.0464606675610783i</v>
      </c>
      <c r="AJ6" s="3" t="str">
        <f t="shared" si="13"/>
        <v>1.17763527597064+0.114039820377192i</v>
      </c>
      <c r="AK6" s="3" t="str">
        <f t="shared" si="14"/>
        <v>1.21710976003091+0.139381988745035i</v>
      </c>
    </row>
    <row r="7" spans="1:37" ht="18.75" customHeight="1">
      <c r="A7" s="1">
        <f>'2SC3356_NE85633F'!B11*1000000000</f>
        <v>600000000</v>
      </c>
      <c r="B7" s="1">
        <f t="shared" si="15"/>
        <v>0.26440350842535898</v>
      </c>
      <c r="C7" s="1">
        <f t="shared" si="16"/>
        <v>-0.152038760624918</v>
      </c>
      <c r="D7" s="1">
        <f t="shared" si="17"/>
        <v>0.88870627955854298</v>
      </c>
      <c r="E7" s="1">
        <f t="shared" si="18"/>
        <v>-0.39439702390984699</v>
      </c>
      <c r="F7" s="1">
        <f t="shared" si="19"/>
        <v>0.433607111652903</v>
      </c>
      <c r="G7" s="1">
        <f t="shared" si="20"/>
        <v>-0.227466822916989</v>
      </c>
      <c r="H7" s="1">
        <f t="shared" si="21"/>
        <v>0.26440350842535898</v>
      </c>
      <c r="I7" s="1">
        <f t="shared" si="22"/>
        <v>-0.152038760624918</v>
      </c>
      <c r="J7" s="1">
        <f t="shared" si="23"/>
        <v>0.122332470510014</v>
      </c>
      <c r="K7" s="1">
        <f t="shared" si="24"/>
        <v>-8.2696717099726494E-2</v>
      </c>
      <c r="L7" s="1">
        <f t="shared" si="25"/>
        <v>-4.7494522528986997E-2</v>
      </c>
      <c r="M7" s="1">
        <f t="shared" si="26"/>
        <v>7.78154095648401E-3</v>
      </c>
      <c r="N7" s="1">
        <f t="shared" si="27"/>
        <v>-0.102210196671981</v>
      </c>
      <c r="O7" s="1">
        <f t="shared" si="28"/>
        <v>3.8771804401131003E-2</v>
      </c>
      <c r="P7" s="3" t="str">
        <f>COMPLEX('2SC3356_NE85633F'!C11*COS('2SC3356_NE85633F'!D11*PI()/180),'2SC3356_NE85633F'!C11*SIN('2SC3356_NE85633F'!D11*PI()/180))</f>
        <v>-0.237422074587769-0.0517663838648194i</v>
      </c>
      <c r="Q7" s="3" t="str">
        <f>COMPLEX('2SC3356_NE85633F'!E11*COS('2SC3356_NE85633F'!F11*PI()/180),'2SC3356_NE85633F'!E11*SIN('2SC3356_NE85633F'!F11*PI()/180))</f>
        <v>0.733897185985798+5.97711292518404i</v>
      </c>
      <c r="R7" s="3" t="str">
        <f>COMPLEX('2SC3356_NE85633F'!G11*COS('2SC3356_NE85633F'!H11*PI()/180),'2SC3356_NE85633F'!G11*SIN('2SC3356_NE85633F'!H11*PI()/180))</f>
        <v>0.0264074965186122+0.0807938371883616i</v>
      </c>
      <c r="S7" s="3" t="str">
        <f>COMPLEX('2SC3356_NE85633F'!I11*COS('2SC3356_NE85633F'!J11*PI()/180),'2SC3356_NE85633F'!I11*SIN('2SC3356_NE85633F'!J11*PI()/180))</f>
        <v>0.264403508425359-0.152038760624918i</v>
      </c>
      <c r="T7" s="3" t="str">
        <f t="shared" si="29"/>
        <v>0.888706279558543-0.394397023909847i</v>
      </c>
      <c r="U7" s="3" t="str">
        <f t="shared" si="4"/>
        <v>0.433607111652903-0.227466822916989i</v>
      </c>
      <c r="V7" s="3" t="str">
        <f t="shared" si="5"/>
        <v>0.264403508425359-0.152038760624918i</v>
      </c>
      <c r="W7" s="3" t="str">
        <f t="shared" si="6"/>
        <v>0.122332470510014-0.0826967170997265i</v>
      </c>
      <c r="X7" s="3" t="str">
        <f t="shared" si="7"/>
        <v>-0.047494522528987+0.00778154095648401i</v>
      </c>
      <c r="Y7" s="3" t="str">
        <f t="shared" si="8"/>
        <v>-0.102210196671981+0.038771804401131i</v>
      </c>
      <c r="Z7" s="3" t="str">
        <f t="shared" si="9"/>
        <v>0.463533501149832-0.217134958520683i</v>
      </c>
      <c r="AA7" s="3" t="str">
        <f t="shared" si="9"/>
        <v>0.154511167049944-0.0723783195068942i</v>
      </c>
      <c r="AB7" s="3" t="str">
        <f t="shared" si="9"/>
        <v>0</v>
      </c>
      <c r="AC7" s="3" t="str">
        <f t="shared" si="9"/>
        <v>-0.154511167049944+0.0723783195068942i</v>
      </c>
      <c r="AD7" s="3" t="str">
        <f t="shared" si="9"/>
        <v>-0.379254682758953+0.177655875153286i</v>
      </c>
      <c r="AE7" s="3" t="str">
        <f t="shared" si="9"/>
        <v>-0.463533454796484+0.217134936807188i</v>
      </c>
      <c r="AF7" s="3" t="str">
        <f t="shared" si="30"/>
        <v>0.762577925412231-0.0517663838648194i</v>
      </c>
      <c r="AG7" s="3" t="str">
        <f t="shared" si="10"/>
        <v>0.920859308470744-0.0172554612882731i</v>
      </c>
      <c r="AH7" s="3" t="str">
        <f t="shared" si="11"/>
        <v>1</v>
      </c>
      <c r="AI7" s="3" t="str">
        <f t="shared" si="12"/>
        <v>1.07914069152926+0.0172554612882731i</v>
      </c>
      <c r="AJ7" s="3" t="str">
        <f t="shared" si="13"/>
        <v>1.19425442466272+0.0423543140712159i</v>
      </c>
      <c r="AK7" s="3" t="str">
        <f t="shared" si="14"/>
        <v>1.23742205084556+0.0517663786881813i</v>
      </c>
    </row>
    <row r="8" spans="1:37" ht="18.75" customHeight="1">
      <c r="A8" s="1">
        <f>'2SC3356_NE85633F'!B12*1000000000</f>
        <v>800000000</v>
      </c>
      <c r="B8" s="1">
        <f t="shared" si="15"/>
        <v>0.24742472235813401</v>
      </c>
      <c r="C8" s="1">
        <f t="shared" si="16"/>
        <v>-0.1394166660267</v>
      </c>
      <c r="D8" s="1">
        <f t="shared" si="17"/>
        <v>0.80863223396901995</v>
      </c>
      <c r="E8" s="1">
        <f t="shared" si="18"/>
        <v>-0.49772845733583798</v>
      </c>
      <c r="F8" s="1">
        <f t="shared" si="19"/>
        <v>0.402915633089164</v>
      </c>
      <c r="G8" s="1">
        <f t="shared" si="20"/>
        <v>-0.23606227771663801</v>
      </c>
      <c r="H8" s="1">
        <f t="shared" si="21"/>
        <v>0.24742472235813401</v>
      </c>
      <c r="I8" s="1">
        <f t="shared" si="22"/>
        <v>-0.1394166660267</v>
      </c>
      <c r="J8" s="1">
        <f t="shared" si="23"/>
        <v>0.11442320469627799</v>
      </c>
      <c r="K8" s="1">
        <f t="shared" si="24"/>
        <v>-5.8308181730978501E-2</v>
      </c>
      <c r="L8" s="1">
        <f t="shared" si="25"/>
        <v>-4.7936527305958002E-2</v>
      </c>
      <c r="M8" s="1">
        <f t="shared" si="26"/>
        <v>3.8786866885284002E-2</v>
      </c>
      <c r="N8" s="1">
        <f t="shared" si="27"/>
        <v>-0.101117286109148</v>
      </c>
      <c r="O8" s="1">
        <f t="shared" si="28"/>
        <v>7.0137600660375998E-2</v>
      </c>
      <c r="P8" s="3" t="str">
        <f>COMPLEX('2SC3356_NE85633F'!C12*COS('2SC3356_NE85633F'!D12*PI()/180),'2SC3356_NE85633F'!C12*SIN('2SC3356_NE85633F'!D12*PI()/180))</f>
        <v>-0.241668347410607+0.0126653014107924i</v>
      </c>
      <c r="Q8" s="3" t="str">
        <f>COMPLEX('2SC3356_NE85633F'!E12*COS('2SC3356_NE85633F'!F12*PI()/180),'2SC3356_NE85633F'!E12*SIN('2SC3356_NE85633F'!F12*PI()/180))</f>
        <v>1.10512550896157+4.49926511882134i</v>
      </c>
      <c r="R8" s="3" t="str">
        <f>COMPLEX('2SC3356_NE85633F'!G12*COS('2SC3356_NE85633F'!H12*PI()/180),'2SC3356_NE85633F'!G12*SIN('2SC3356_NE85633F'!H12*PI()/180))</f>
        <v>0.0333207882409785+0.103782103808893i</v>
      </c>
      <c r="S8" s="3" t="str">
        <f>COMPLEX('2SC3356_NE85633F'!I12*COS('2SC3356_NE85633F'!J12*PI()/180),'2SC3356_NE85633F'!I12*SIN('2SC3356_NE85633F'!J12*PI()/180))</f>
        <v>0.247424722358134-0.1394166660267i</v>
      </c>
      <c r="T8" s="3" t="str">
        <f t="shared" si="29"/>
        <v>0.80863223396902-0.497728457335838i</v>
      </c>
      <c r="U8" s="3" t="str">
        <f t="shared" si="4"/>
        <v>0.402915633089164-0.236062277716638i</v>
      </c>
      <c r="V8" s="3" t="str">
        <f t="shared" si="5"/>
        <v>0.247424722358134-0.1394166660267i</v>
      </c>
      <c r="W8" s="3" t="str">
        <f t="shared" si="6"/>
        <v>0.114423204696278-0.0583081817309785i</v>
      </c>
      <c r="X8" s="3" t="str">
        <f t="shared" si="7"/>
        <v>-0.047936527305958+0.038786866885284i</v>
      </c>
      <c r="Y8" s="3" t="str">
        <f t="shared" si="8"/>
        <v>-0.101117286109148+0.070137600660376i</v>
      </c>
      <c r="Z8" s="3" t="str">
        <f t="shared" si="9"/>
        <v>0.430119546561435-0.264611310557172i</v>
      </c>
      <c r="AA8" s="3" t="str">
        <f t="shared" si="9"/>
        <v>0.143373182187145-0.088203770185724i</v>
      </c>
      <c r="AB8" s="3" t="str">
        <f t="shared" si="9"/>
        <v>0</v>
      </c>
      <c r="AC8" s="3" t="str">
        <f t="shared" si="9"/>
        <v>-0.143373182187145+0.088203770185724i</v>
      </c>
      <c r="AD8" s="3" t="str">
        <f t="shared" si="9"/>
        <v>-0.351915992641174+0.216500163183141i</v>
      </c>
      <c r="AE8" s="3" t="str">
        <f t="shared" si="9"/>
        <v>-0.430119503549483+0.264611284096042i</v>
      </c>
      <c r="AF8" s="3" t="str">
        <f t="shared" si="30"/>
        <v>0.758331652589393+0.0126653014107924i</v>
      </c>
      <c r="AG8" s="3" t="str">
        <f t="shared" si="10"/>
        <v>0.919443884196464+0.0042217671369308i</v>
      </c>
      <c r="AH8" s="3" t="str">
        <f t="shared" si="11"/>
        <v>1</v>
      </c>
      <c r="AI8" s="3" t="str">
        <f t="shared" si="12"/>
        <v>1.08055611580354-0.0042217671369308i</v>
      </c>
      <c r="AJ8" s="3" t="str">
        <f t="shared" si="13"/>
        <v>1.19772864788141-0.0103625193361029i</v>
      </c>
      <c r="AK8" s="3" t="str">
        <f t="shared" si="14"/>
        <v>1.24166832324377-0.0126653001442623i</v>
      </c>
    </row>
    <row r="9" spans="1:37" ht="18.75" customHeight="1">
      <c r="A9" s="1">
        <f>'2SC3356_NE85633F'!B13*1000000000</f>
        <v>1000000000</v>
      </c>
      <c r="B9" s="1">
        <f t="shared" si="15"/>
        <v>0.22631575510679799</v>
      </c>
      <c r="C9" s="1">
        <f t="shared" si="16"/>
        <v>-0.13977545918522299</v>
      </c>
      <c r="D9" s="1">
        <f t="shared" si="17"/>
        <v>0.70470324278977703</v>
      </c>
      <c r="E9" s="1">
        <f t="shared" si="18"/>
        <v>-0.61810857264464403</v>
      </c>
      <c r="F9" s="1">
        <f t="shared" si="19"/>
        <v>0.36572576391418299</v>
      </c>
      <c r="G9" s="1">
        <f t="shared" si="20"/>
        <v>-0.26159476653867703</v>
      </c>
      <c r="H9" s="1">
        <f t="shared" si="21"/>
        <v>0.22631575510679799</v>
      </c>
      <c r="I9" s="1">
        <f t="shared" si="22"/>
        <v>-0.13977545918522299</v>
      </c>
      <c r="J9" s="1">
        <f t="shared" si="23"/>
        <v>0.10370974091953</v>
      </c>
      <c r="K9" s="1">
        <f t="shared" si="24"/>
        <v>-4.2335937663115698E-2</v>
      </c>
      <c r="L9" s="1">
        <f t="shared" si="25"/>
        <v>-4.9496159538725999E-2</v>
      </c>
      <c r="M9" s="1">
        <f t="shared" si="26"/>
        <v>6.8055496961807002E-2</v>
      </c>
      <c r="N9" s="1">
        <f t="shared" si="27"/>
        <v>-0.100402857000359</v>
      </c>
      <c r="O9" s="1">
        <f t="shared" si="28"/>
        <v>0.10215868526095</v>
      </c>
      <c r="P9" s="3" t="str">
        <f>COMPLEX('2SC3356_NE85633F'!C13*COS('2SC3356_NE85633F'!D13*PI()/180),'2SC3356_NE85633F'!C13*SIN('2SC3356_NE85633F'!D13*PI()/180))</f>
        <v>-0.250543917834242+0.0694819777803468i</v>
      </c>
      <c r="Q9" s="3" t="str">
        <f>COMPLEX('2SC3356_NE85633F'!E13*COS('2SC3356_NE85633F'!F13*PI()/180),'2SC3356_NE85633F'!E13*SIN('2SC3356_NE85633F'!F13*PI()/180))</f>
        <v>1.28666189652855+3.51596887984259i</v>
      </c>
      <c r="R9" s="3" t="str">
        <f>COMPLEX('2SC3356_NE85633F'!G13*COS('2SC3356_NE85633F'!H13*PI()/180),'2SC3356_NE85633F'!G13*SIN('2SC3356_NE85633F'!H13*PI()/180))</f>
        <v>0.0456214134860347+0.128119813579072i</v>
      </c>
      <c r="S9" s="3" t="str">
        <f>COMPLEX('2SC3356_NE85633F'!I13*COS('2SC3356_NE85633F'!J13*PI()/180),'2SC3356_NE85633F'!I13*SIN('2SC3356_NE85633F'!J13*PI()/180))</f>
        <v>0.226315755106798-0.139775459185223i</v>
      </c>
      <c r="T9" s="3" t="str">
        <f t="shared" si="29"/>
        <v>0.704703242789777-0.618108572644644i</v>
      </c>
      <c r="U9" s="3" t="str">
        <f t="shared" si="4"/>
        <v>0.365725763914183-0.261594766538677i</v>
      </c>
      <c r="V9" s="3" t="str">
        <f t="shared" si="5"/>
        <v>0.226315755106798-0.139775459185223i</v>
      </c>
      <c r="W9" s="3" t="str">
        <f t="shared" si="6"/>
        <v>0.10370974091953-0.0423359376631157i</v>
      </c>
      <c r="X9" s="3" t="str">
        <f t="shared" si="7"/>
        <v>-0.049496159538726+0.068055496961807i</v>
      </c>
      <c r="Y9" s="3" t="str">
        <f t="shared" si="8"/>
        <v>-0.100402857000359+0.10215868526095i</v>
      </c>
      <c r="Z9" s="3" t="str">
        <f t="shared" si="9"/>
        <v>0.391765943036997-0.325250352393862i</v>
      </c>
      <c r="AA9" s="3" t="str">
        <f t="shared" si="9"/>
        <v>0.130588647678999-0.108416784131287i</v>
      </c>
      <c r="AB9" s="3" t="str">
        <f t="shared" si="9"/>
        <v>0</v>
      </c>
      <c r="AC9" s="3" t="str">
        <f t="shared" si="9"/>
        <v>-0.130588647678999+0.108416784131287i</v>
      </c>
      <c r="AD9" s="3" t="str">
        <f t="shared" si="9"/>
        <v>-0.320535771575724+0.266113924685887i</v>
      </c>
      <c r="AE9" s="3" t="str">
        <f t="shared" si="9"/>
        <v>-0.391765903860404+0.325250319868829i</v>
      </c>
      <c r="AF9" s="3" t="str">
        <f t="shared" si="30"/>
        <v>0.749456082165758+0.0694819777803468i</v>
      </c>
      <c r="AG9" s="3" t="str">
        <f t="shared" si="10"/>
        <v>0.916485360721919+0.0231606592601156i</v>
      </c>
      <c r="AH9" s="3" t="str">
        <f t="shared" si="11"/>
        <v>1</v>
      </c>
      <c r="AI9" s="3" t="str">
        <f t="shared" si="12"/>
        <v>1.08351463927808-0.0231606592601156i</v>
      </c>
      <c r="AJ9" s="3" t="str">
        <f t="shared" si="13"/>
        <v>1.20499047822802-0.0568488909111928i</v>
      </c>
      <c r="AK9" s="3" t="str">
        <f t="shared" si="14"/>
        <v>1.25054389277985-0.0694819708321494i</v>
      </c>
    </row>
    <row r="10" spans="1:37" ht="18.75" customHeight="1">
      <c r="A10" s="1">
        <f>'2SC3356_NE85633F'!B14*1000000000</f>
        <v>1200000000</v>
      </c>
      <c r="B10" s="1">
        <f t="shared" si="15"/>
        <v>0.20151140289509201</v>
      </c>
      <c r="C10" s="1">
        <f t="shared" si="16"/>
        <v>-0.141099803342357</v>
      </c>
      <c r="D10" s="1">
        <f t="shared" si="17"/>
        <v>0.61474351660641602</v>
      </c>
      <c r="E10" s="1">
        <f t="shared" si="18"/>
        <v>-0.673250889077737</v>
      </c>
      <c r="F10" s="1">
        <f t="shared" si="19"/>
        <v>0.32916196069638898</v>
      </c>
      <c r="G10" s="1">
        <f t="shared" si="20"/>
        <v>-0.27577417192262998</v>
      </c>
      <c r="H10" s="1">
        <f t="shared" si="21"/>
        <v>0.20151140289509201</v>
      </c>
      <c r="I10" s="1">
        <f t="shared" si="22"/>
        <v>-0.141099803342357</v>
      </c>
      <c r="J10" s="1">
        <f t="shared" si="23"/>
        <v>8.5799330991100001E-2</v>
      </c>
      <c r="K10" s="1">
        <f t="shared" si="24"/>
        <v>-3.4724239084003003E-2</v>
      </c>
      <c r="L10" s="1">
        <f t="shared" si="25"/>
        <v>-6.2292193403778999E-2</v>
      </c>
      <c r="M10" s="1">
        <f t="shared" si="26"/>
        <v>8.3522133770057003E-2</v>
      </c>
      <c r="N10" s="1">
        <f t="shared" si="27"/>
        <v>-0.11218462338009599</v>
      </c>
      <c r="O10" s="1">
        <f t="shared" si="28"/>
        <v>0.11940063681674</v>
      </c>
      <c r="P10" s="3" t="str">
        <f>COMPLEX('2SC3356_NE85633F'!C14*COS('2SC3356_NE85633F'!D14*PI()/180),'2SC3356_NE85633F'!C14*SIN('2SC3356_NE85633F'!D14*PI()/180))</f>
        <v>-0.248702883041712+0.102507931238224i</v>
      </c>
      <c r="Q10" s="3" t="str">
        <f>COMPLEX('2SC3356_NE85633F'!E14*COS('2SC3356_NE85633F'!F14*PI()/180),'2SC3356_NE85633F'!E14*SIN('2SC3356_NE85633F'!F14*PI()/180))</f>
        <v>1.31396534702611+2.91011066229698i</v>
      </c>
      <c r="R10" s="3" t="str">
        <f>COMPLEX('2SC3356_NE85633F'!G14*COS('2SC3356_NE85633F'!H14*PI()/180),'2SC3356_NE85633F'!G14*SIN('2SC3356_NE85633F'!H14*PI()/180))</f>
        <v>0.0549855511336986+0.150255080335153i</v>
      </c>
      <c r="S10" s="3" t="str">
        <f>COMPLEX('2SC3356_NE85633F'!I14*COS('2SC3356_NE85633F'!J14*PI()/180),'2SC3356_NE85633F'!I14*SIN('2SC3356_NE85633F'!J14*PI()/180))</f>
        <v>0.201511402895092-0.141099803342357i</v>
      </c>
      <c r="T10" s="3" t="str">
        <f t="shared" si="29"/>
        <v>0.614743516606416-0.673250889077737i</v>
      </c>
      <c r="U10" s="3" t="str">
        <f t="shared" si="4"/>
        <v>0.329161960696389-0.27577417192263i</v>
      </c>
      <c r="V10" s="3" t="str">
        <f t="shared" si="5"/>
        <v>0.201511402895092-0.141099803342357i</v>
      </c>
      <c r="W10" s="3" t="str">
        <f t="shared" si="6"/>
        <v>0.0857993309911-0.034724239084003i</v>
      </c>
      <c r="X10" s="3" t="str">
        <f t="shared" si="7"/>
        <v>-0.062292193403779+0.083522133770057i</v>
      </c>
      <c r="Y10" s="3" t="str">
        <f t="shared" si="8"/>
        <v>-0.112184623380096+0.11940063681674i</v>
      </c>
      <c r="Z10" s="3" t="str">
        <f t="shared" si="9"/>
        <v>0.365009802570806-0.357444007401467i</v>
      </c>
      <c r="AA10" s="3" t="str">
        <f t="shared" si="9"/>
        <v>0.121669934190268-0.119148002467156i</v>
      </c>
      <c r="AB10" s="3" t="str">
        <f t="shared" si="9"/>
        <v>0</v>
      </c>
      <c r="AC10" s="3" t="str">
        <f t="shared" si="9"/>
        <v>-0.121669934190268+0.119148002467156i</v>
      </c>
      <c r="AD10" s="3" t="str">
        <f t="shared" si="9"/>
        <v>-0.298644383921568+0.292454187873928i</v>
      </c>
      <c r="AE10" s="3" t="str">
        <f t="shared" si="9"/>
        <v>-0.365009766069827+0.357443971657068i</v>
      </c>
      <c r="AF10" s="3" t="str">
        <f t="shared" si="30"/>
        <v>0.751297116958288+0.102507931238224i</v>
      </c>
      <c r="AG10" s="3" t="str">
        <f t="shared" si="10"/>
        <v>0.917099038986096+0.0341693104127413i</v>
      </c>
      <c r="AH10" s="3" t="str">
        <f t="shared" si="11"/>
        <v>1</v>
      </c>
      <c r="AI10" s="3" t="str">
        <f t="shared" si="12"/>
        <v>1.0829009610139-0.0341693104127413i</v>
      </c>
      <c r="AJ10" s="3" t="str">
        <f t="shared" si="13"/>
        <v>1.20348417703413-0.0838701255585469i</v>
      </c>
      <c r="AK10" s="3" t="str">
        <f t="shared" si="14"/>
        <v>1.24870285817143-0.102507920987431i</v>
      </c>
    </row>
    <row r="11" spans="1:37" ht="18.75" customHeight="1">
      <c r="A11" s="1">
        <f>'2SC3356_NE85633F'!B15*1000000000</f>
        <v>1400000000</v>
      </c>
      <c r="B11" s="1">
        <f t="shared" si="15"/>
        <v>0.17743842565605999</v>
      </c>
      <c r="C11" s="1">
        <f t="shared" si="16"/>
        <v>-0.15101193694771001</v>
      </c>
      <c r="D11" s="1">
        <f t="shared" si="17"/>
        <v>0.450827121419271</v>
      </c>
      <c r="E11" s="1">
        <f t="shared" si="18"/>
        <v>-0.76589256849434395</v>
      </c>
      <c r="F11" s="1">
        <f t="shared" si="19"/>
        <v>0.277306328113259</v>
      </c>
      <c r="G11" s="1">
        <f t="shared" si="20"/>
        <v>-0.30886784163884901</v>
      </c>
      <c r="H11" s="1">
        <f t="shared" si="21"/>
        <v>0.17743842565605999</v>
      </c>
      <c r="I11" s="1">
        <f t="shared" si="22"/>
        <v>-0.15101193694771001</v>
      </c>
      <c r="J11" s="1">
        <f t="shared" si="23"/>
        <v>7.9753673128750896E-2</v>
      </c>
      <c r="K11" s="1">
        <f t="shared" si="24"/>
        <v>-2.6830921309430999E-2</v>
      </c>
      <c r="L11" s="1">
        <f t="shared" si="25"/>
        <v>-5.2221915757513997E-2</v>
      </c>
      <c r="M11" s="1">
        <f t="shared" si="26"/>
        <v>0.10931945997397099</v>
      </c>
      <c r="N11" s="1">
        <f t="shared" si="27"/>
        <v>-9.7973301222494993E-2</v>
      </c>
      <c r="O11" s="1">
        <f t="shared" si="28"/>
        <v>0.14997079075420799</v>
      </c>
      <c r="P11" s="3" t="str">
        <f>COMPLEX('2SC3356_NE85633F'!C15*COS('2SC3356_NE85633F'!D15*PI()/180),'2SC3356_NE85633F'!C15*SIN('2SC3356_NE85633F'!D15*PI()/180))</f>
        <v>-0.251210896059045+0.152738618892576i</v>
      </c>
      <c r="Q11" s="3" t="str">
        <f>COMPLEX('2SC3356_NE85633F'!E15*COS('2SC3356_NE85633F'!F15*PI()/180),'2SC3356_NE85633F'!E15*SIN('2SC3356_NE85633F'!F15*PI()/180))</f>
        <v>1.42457427577611+2.35225171544139i</v>
      </c>
      <c r="R11" s="3" t="str">
        <f>COMPLEX('2SC3356_NE85633F'!G15*COS('2SC3356_NE85633F'!H15*PI()/180),'2SC3356_NE85633F'!G15*SIN('2SC3356_NE85633F'!H15*PI()/180))</f>
        <v>0.0739670089792745+0.171749473311157i</v>
      </c>
      <c r="S11" s="3" t="str">
        <f>COMPLEX('2SC3356_NE85633F'!I15*COS('2SC3356_NE85633F'!J15*PI()/180),'2SC3356_NE85633F'!I15*SIN('2SC3356_NE85633F'!J15*PI()/180))</f>
        <v>0.17743842565606-0.15101193694771i</v>
      </c>
      <c r="T11" s="3" t="str">
        <f t="shared" si="29"/>
        <v>0.450827121419271-0.765892568494344i</v>
      </c>
      <c r="U11" s="3" t="str">
        <f t="shared" si="4"/>
        <v>0.277306328113259-0.308867841638849i</v>
      </c>
      <c r="V11" s="3" t="str">
        <f t="shared" si="5"/>
        <v>0.17743842565606-0.15101193694771i</v>
      </c>
      <c r="W11" s="3" t="str">
        <f t="shared" si="6"/>
        <v>0.0797536731287509-0.026830921309431i</v>
      </c>
      <c r="X11" s="3" t="str">
        <f t="shared" si="7"/>
        <v>-0.052221915757514+0.109319459973971i</v>
      </c>
      <c r="Y11" s="3" t="str">
        <f t="shared" si="8"/>
        <v>-0.097973301222495+0.149970790754208i</v>
      </c>
      <c r="Z11" s="3" t="str">
        <f t="shared" si="9"/>
        <v>0.298626494974349-0.418658905314737i</v>
      </c>
      <c r="AA11" s="3" t="str">
        <f t="shared" si="9"/>
        <v>0.0995421649914497-0.139552968438245i</v>
      </c>
      <c r="AB11" s="3" t="str">
        <f t="shared" si="9"/>
        <v>0</v>
      </c>
      <c r="AC11" s="3" t="str">
        <f t="shared" si="9"/>
        <v>-0.0995421649914497+0.139552968438245i</v>
      </c>
      <c r="AD11" s="3" t="str">
        <f t="shared" si="9"/>
        <v>-0.244330768615377+0.342539104348421i</v>
      </c>
      <c r="AE11" s="3" t="str">
        <f t="shared" si="9"/>
        <v>-0.298626465111701+0.418658863448849i</v>
      </c>
      <c r="AF11" s="3" t="str">
        <f t="shared" si="30"/>
        <v>0.748789103940955+0.152738618892576i</v>
      </c>
      <c r="AG11" s="3" t="str">
        <f t="shared" si="10"/>
        <v>0.916263034646985+0.0509128729641919i</v>
      </c>
      <c r="AH11" s="3" t="str">
        <f t="shared" si="11"/>
        <v>1</v>
      </c>
      <c r="AI11" s="3" t="str">
        <f t="shared" si="12"/>
        <v>1.08373696535301-0.0509128729641919i</v>
      </c>
      <c r="AJ11" s="3" t="str">
        <f t="shared" si="13"/>
        <v>1.20553618768467-0.124967960912108i</v>
      </c>
      <c r="AK11" s="3" t="str">
        <f t="shared" si="14"/>
        <v>1.25121087093796-0.152738603618715i</v>
      </c>
    </row>
    <row r="12" spans="1:37" ht="18.75" customHeight="1">
      <c r="A12" s="1">
        <f>'2SC3356_NE85633F'!B16*1000000000</f>
        <v>1600000000</v>
      </c>
      <c r="B12" s="1">
        <f t="shared" si="15"/>
        <v>0.15062774717899299</v>
      </c>
      <c r="C12" s="1">
        <f t="shared" si="16"/>
        <v>-0.143440865097019</v>
      </c>
      <c r="D12" s="1">
        <f t="shared" si="17"/>
        <v>0.34470129689074003</v>
      </c>
      <c r="E12" s="1">
        <f t="shared" si="18"/>
        <v>-0.795708654622587</v>
      </c>
      <c r="F12" s="1">
        <f t="shared" si="19"/>
        <v>0.23655698539661099</v>
      </c>
      <c r="G12" s="1">
        <f t="shared" si="20"/>
        <v>-0.31372505727947603</v>
      </c>
      <c r="H12" s="1">
        <f t="shared" si="21"/>
        <v>0.15062774717899299</v>
      </c>
      <c r="I12" s="1">
        <f t="shared" si="22"/>
        <v>-0.143440865097019</v>
      </c>
      <c r="J12" s="1">
        <f t="shared" si="23"/>
        <v>6.03404580042513E-2</v>
      </c>
      <c r="K12" s="1">
        <f t="shared" si="24"/>
        <v>-9.6795315726770099E-3</v>
      </c>
      <c r="L12" s="1">
        <f t="shared" si="25"/>
        <v>-6.7169939899800996E-2</v>
      </c>
      <c r="M12" s="1">
        <f t="shared" si="26"/>
        <v>0.135406177716281</v>
      </c>
      <c r="N12" s="1">
        <f t="shared" si="27"/>
        <v>-0.112294421423598</v>
      </c>
      <c r="O12" s="1">
        <f t="shared" si="28"/>
        <v>0.17813539906972001</v>
      </c>
      <c r="P12" s="3" t="str">
        <f>COMPLEX('2SC3356_NE85633F'!C16*COS('2SC3356_NE85633F'!D16*PI()/180),'2SC3356_NE85633F'!C16*SIN('2SC3356_NE85633F'!D16*PI()/180))</f>
        <v>-0.251100982764946+0.188531950752328i</v>
      </c>
      <c r="Q12" s="3" t="str">
        <f>COMPLEX('2SC3356_NE85633F'!E16*COS('2SC3356_NE85633F'!F16*PI()/180),'2SC3356_NE85633F'!E16*SIN('2SC3356_NE85633F'!F16*PI()/180))</f>
        <v>1.40412106133666+2.04300882159398i</v>
      </c>
      <c r="R12" s="3" t="str">
        <f>COMPLEX('2SC3356_NE85633F'!G16*COS('2SC3356_NE85633F'!H16*PI()/180),'2SC3356_NE85633F'!G16*SIN('2SC3356_NE85633F'!H16*PI()/180))</f>
        <v>0.0889238414785895+0.192448825448977i</v>
      </c>
      <c r="S12" s="3" t="str">
        <f>COMPLEX('2SC3356_NE85633F'!I16*COS('2SC3356_NE85633F'!J16*PI()/180),'2SC3356_NE85633F'!I16*SIN('2SC3356_NE85633F'!J16*PI()/180))</f>
        <v>0.150627747178993-0.143440865097019i</v>
      </c>
      <c r="T12" s="3" t="str">
        <f t="shared" si="29"/>
        <v>0.34470129689074-0.795708654622587i</v>
      </c>
      <c r="U12" s="3" t="str">
        <f t="shared" si="4"/>
        <v>0.236556985396611-0.313725057279476i</v>
      </c>
      <c r="V12" s="3" t="str">
        <f t="shared" si="5"/>
        <v>0.150627747178993-0.143440865097019i</v>
      </c>
      <c r="W12" s="3" t="str">
        <f t="shared" si="6"/>
        <v>0.0603404580042513-0.00967953157267701i</v>
      </c>
      <c r="X12" s="3" t="str">
        <f t="shared" si="7"/>
        <v>-0.067169939899801+0.135406177716281i</v>
      </c>
      <c r="Y12" s="3" t="str">
        <f t="shared" si="8"/>
        <v>-0.112294421423598+0.17813539906972i</v>
      </c>
      <c r="Z12" s="3" t="str">
        <f t="shared" si="9"/>
        <v>0.26831480942261-0.451893641633194i</v>
      </c>
      <c r="AA12" s="3" t="str">
        <f t="shared" si="9"/>
        <v>0.0894382698075366-0.150631213877731i</v>
      </c>
      <c r="AB12" s="3" t="str">
        <f t="shared" si="9"/>
        <v>0</v>
      </c>
      <c r="AC12" s="3" t="str">
        <f t="shared" si="9"/>
        <v>-0.0894382698075366+0.150631213877731i</v>
      </c>
      <c r="AD12" s="3" t="str">
        <f t="shared" si="9"/>
        <v>-0.219530298618499+0.36973116133625i</v>
      </c>
      <c r="AE12" s="3" t="str">
        <f t="shared" si="9"/>
        <v>-0.26831478259113+0.451893596443832i</v>
      </c>
      <c r="AF12" s="3" t="str">
        <f t="shared" si="30"/>
        <v>0.748899017235054+0.188531950752328i</v>
      </c>
      <c r="AG12" s="3" t="str">
        <f t="shared" si="10"/>
        <v>0.916299672411685+0.0628439835841093i</v>
      </c>
      <c r="AH12" s="3" t="str">
        <f t="shared" si="11"/>
        <v>1</v>
      </c>
      <c r="AI12" s="3" t="str">
        <f t="shared" si="12"/>
        <v>1.08370032758832-0.0628439835841093i</v>
      </c>
      <c r="AJ12" s="3" t="str">
        <f t="shared" si="13"/>
        <v>1.20544625862586-0.154253414251905i</v>
      </c>
      <c r="AK12" s="3" t="str">
        <f t="shared" si="14"/>
        <v>1.25110095765485-0.188531931899134i</v>
      </c>
    </row>
    <row r="13" spans="1:37" ht="18.75" customHeight="1">
      <c r="A13" s="1">
        <f>'2SC3356_NE85633F'!B17*1000000000</f>
        <v>1800000000</v>
      </c>
      <c r="B13" s="1">
        <f t="shared" si="15"/>
        <v>0.120854861852775</v>
      </c>
      <c r="C13" s="1">
        <f t="shared" si="16"/>
        <v>-0.14660867084366699</v>
      </c>
      <c r="D13" s="1">
        <f t="shared" si="17"/>
        <v>0.17900815884062399</v>
      </c>
      <c r="E13" s="1">
        <f t="shared" si="18"/>
        <v>-0.80445962436347995</v>
      </c>
      <c r="F13" s="1">
        <f t="shared" si="19"/>
        <v>0.17778351608541701</v>
      </c>
      <c r="G13" s="1">
        <f t="shared" si="20"/>
        <v>-0.32612555819605099</v>
      </c>
      <c r="H13" s="1">
        <f t="shared" si="21"/>
        <v>0.120854861852775</v>
      </c>
      <c r="I13" s="1">
        <f t="shared" si="22"/>
        <v>-0.14660867084366699</v>
      </c>
      <c r="J13" s="1">
        <f t="shared" si="23"/>
        <v>4.9230324654817803E-2</v>
      </c>
      <c r="K13" s="1">
        <f t="shared" si="24"/>
        <v>-3.9302569245079902E-3</v>
      </c>
      <c r="L13" s="1">
        <f t="shared" si="25"/>
        <v>-6.2136932220639998E-2</v>
      </c>
      <c r="M13" s="1">
        <f t="shared" si="26"/>
        <v>0.150625906881375</v>
      </c>
      <c r="N13" s="1">
        <f t="shared" si="27"/>
        <v>-0.103231127081424</v>
      </c>
      <c r="O13" s="1">
        <f t="shared" si="28"/>
        <v>0.195748720765413</v>
      </c>
      <c r="P13" s="3" t="str">
        <f>COMPLEX('2SC3356_NE85633F'!C17*COS('2SC3356_NE85633F'!D17*PI()/180),'2SC3356_NE85633F'!C17*SIN('2SC3356_NE85633F'!D17*PI()/180))</f>
        <v>-0.248803409257215+0.236105619462958i</v>
      </c>
      <c r="Q13" s="3" t="str">
        <f>COMPLEX('2SC3356_NE85633F'!E17*COS('2SC3356_NE85633F'!F17*PI()/180),'2SC3356_NE85633F'!E17*SIN('2SC3356_NE85633F'!F17*PI()/180))</f>
        <v>1.40156744497861+1.67625585671643i</v>
      </c>
      <c r="R13" s="3" t="str">
        <f>COMPLEX('2SC3356_NE85633F'!G17*COS('2SC3356_NE85633F'!H17*PI()/180),'2SC3356_NE85633F'!G17*SIN('2SC3356_NE85633F'!H17*PI()/180))</f>
        <v>0.110264456358527+0.210916451857029i</v>
      </c>
      <c r="S13" s="3" t="str">
        <f>COMPLEX('2SC3356_NE85633F'!I17*COS('2SC3356_NE85633F'!J17*PI()/180),'2SC3356_NE85633F'!I17*SIN('2SC3356_NE85633F'!J17*PI()/180))</f>
        <v>0.120854861852775-0.146608670843667i</v>
      </c>
      <c r="T13" s="3" t="str">
        <f t="shared" si="29"/>
        <v>0.179008158840624-0.80445962436348i</v>
      </c>
      <c r="U13" s="3" t="str">
        <f t="shared" si="4"/>
        <v>0.177783516085417-0.326125558196051i</v>
      </c>
      <c r="V13" s="3" t="str">
        <f t="shared" si="5"/>
        <v>0.120854861852775-0.146608670843667i</v>
      </c>
      <c r="W13" s="3" t="str">
        <f t="shared" si="6"/>
        <v>0.0492303246548178-0.00393025692450799i</v>
      </c>
      <c r="X13" s="3" t="str">
        <f t="shared" si="7"/>
        <v>-0.06213693222064+0.150625906881375i</v>
      </c>
      <c r="Y13" s="3" t="str">
        <f t="shared" si="8"/>
        <v>-0.103231127081424+0.195748720765413i</v>
      </c>
      <c r="Z13" s="3" t="str">
        <f t="shared" si="9"/>
        <v>0.199006865332818-0.480445073291844i</v>
      </c>
      <c r="AA13" s="3" t="str">
        <f t="shared" si="9"/>
        <v>0.0663356217776058-0.160148357763948i</v>
      </c>
      <c r="AB13" s="3" t="str">
        <f t="shared" si="9"/>
        <v>0</v>
      </c>
      <c r="AC13" s="3" t="str">
        <f t="shared" si="9"/>
        <v>-0.0663356217776058+0.160148357763948i</v>
      </c>
      <c r="AD13" s="3" t="str">
        <f t="shared" si="9"/>
        <v>-0.162823798908669+0.393091423602418i</v>
      </c>
      <c r="AE13" s="3" t="str">
        <f t="shared" si="9"/>
        <v>-0.199006845432132+0.480445025247339i</v>
      </c>
      <c r="AF13" s="3" t="str">
        <f t="shared" si="30"/>
        <v>0.751196590742785+0.236105619462958i</v>
      </c>
      <c r="AG13" s="3" t="str">
        <f t="shared" si="10"/>
        <v>0.917065530247595+0.0787018731543192i</v>
      </c>
      <c r="AH13" s="3" t="str">
        <f t="shared" si="11"/>
        <v>1</v>
      </c>
      <c r="AI13" s="3" t="str">
        <f t="shared" si="12"/>
        <v>1.0829344697524-0.0787018731543192i</v>
      </c>
      <c r="AJ13" s="3" t="str">
        <f t="shared" si="13"/>
        <v>1.2035664257559-0.193177325015147i</v>
      </c>
      <c r="AK13" s="3" t="str">
        <f t="shared" si="14"/>
        <v>1.24880338437687-0.236105595852397i</v>
      </c>
    </row>
    <row r="14" spans="1:37" ht="18.75" customHeight="1">
      <c r="A14" s="1">
        <f>'2SC3356_NE85633F'!B18*1000000000</f>
        <v>2000000000</v>
      </c>
      <c r="B14" s="1">
        <f t="shared" si="15"/>
        <v>0.11508485135520399</v>
      </c>
      <c r="C14" s="1">
        <f t="shared" si="16"/>
        <v>-0.12916840553537301</v>
      </c>
      <c r="D14" s="1">
        <f t="shared" si="17"/>
        <v>0.10868462975097801</v>
      </c>
      <c r="E14" s="1">
        <f t="shared" si="18"/>
        <v>-0.76462247862156196</v>
      </c>
      <c r="F14" s="1">
        <f t="shared" si="19"/>
        <v>0.15884610734341301</v>
      </c>
      <c r="G14" s="1">
        <f t="shared" si="20"/>
        <v>-0.30870552438373799</v>
      </c>
      <c r="H14" s="1">
        <f t="shared" si="21"/>
        <v>0.11508485135520399</v>
      </c>
      <c r="I14" s="1">
        <f t="shared" si="22"/>
        <v>-0.12916840553537301</v>
      </c>
      <c r="J14" s="1">
        <f t="shared" si="23"/>
        <v>5.0453256958827401E-2</v>
      </c>
      <c r="K14" s="1">
        <f t="shared" si="24"/>
        <v>1.4291574586028999E-2</v>
      </c>
      <c r="L14" s="1">
        <f t="shared" si="25"/>
        <v>-5.6906647476495001E-2</v>
      </c>
      <c r="M14" s="1">
        <f t="shared" si="26"/>
        <v>0.168214115583983</v>
      </c>
      <c r="N14" s="1">
        <f t="shared" si="27"/>
        <v>-9.7453124286860995E-2</v>
      </c>
      <c r="O14" s="1">
        <f t="shared" si="28"/>
        <v>0.21241049099911899</v>
      </c>
      <c r="P14" s="3" t="str">
        <f>COMPLEX('2SC3356_NE85633F'!C18*COS('2SC3356_NE85633F'!D18*PI()/180),'2SC3356_NE85633F'!C18*SIN('2SC3356_NE85633F'!D18*PI()/180))</f>
        <v>-0.24270145457378+0.275290762554379i</v>
      </c>
      <c r="Q14" s="3" t="str">
        <f>COMPLEX('2SC3356_NE85633F'!E18*COS('2SC3356_NE85633F'!F18*PI()/180),'2SC3356_NE85633F'!E18*SIN('2SC3356_NE85633F'!F18*PI()/180))</f>
        <v>1.35418870807515+1.49346206611409i</v>
      </c>
      <c r="R14" s="3" t="str">
        <f>COMPLEX('2SC3356_NE85633F'!G18*COS('2SC3356_NE85633F'!H18*PI()/180),'2SC3356_NE85633F'!G18*SIN('2SC3356_NE85633F'!H18*PI()/180))</f>
        <v>0.12080854910385+0.223430737508121i</v>
      </c>
      <c r="S14" s="3" t="str">
        <f>COMPLEX('2SC3356_NE85633F'!I18*COS('2SC3356_NE85633F'!J18*PI()/180),'2SC3356_NE85633F'!I18*SIN('2SC3356_NE85633F'!J18*PI()/180))</f>
        <v>0.115084851355204-0.129168405535373i</v>
      </c>
      <c r="T14" s="3" t="str">
        <f t="shared" si="29"/>
        <v>0.108684629750978-0.764622478621562i</v>
      </c>
      <c r="U14" s="3" t="str">
        <f t="shared" si="4"/>
        <v>0.158846107343413-0.308705524383738i</v>
      </c>
      <c r="V14" s="3" t="str">
        <f t="shared" si="5"/>
        <v>0.115084851355204-0.129168405535373i</v>
      </c>
      <c r="W14" s="3" t="str">
        <f t="shared" si="6"/>
        <v>0.0504532569588274+0.014291574586029i</v>
      </c>
      <c r="X14" s="3" t="str">
        <f t="shared" si="7"/>
        <v>-0.056906647476495+0.168214115583983i</v>
      </c>
      <c r="Y14" s="3" t="str">
        <f t="shared" si="8"/>
        <v>-0.097453124286861+0.212410490999119i</v>
      </c>
      <c r="Z14" s="3" t="str">
        <f t="shared" si="9"/>
        <v>0.170087757836897-0.482990367119282i</v>
      </c>
      <c r="AA14" s="3" t="str">
        <f t="shared" si="9"/>
        <v>0.0566959192789657-0.16099678903976i</v>
      </c>
      <c r="AB14" s="3" t="str">
        <f t="shared" si="9"/>
        <v>0</v>
      </c>
      <c r="AC14" s="3" t="str">
        <f t="shared" si="9"/>
        <v>-0.0566959192789657+0.16099678903976i</v>
      </c>
      <c r="AD14" s="3" t="str">
        <f t="shared" si="9"/>
        <v>-0.139162710957461+0.395173936733958i</v>
      </c>
      <c r="AE14" s="3" t="str">
        <f t="shared" si="9"/>
        <v>-0.170087740828122+0.482990318820247i</v>
      </c>
      <c r="AF14" s="3" t="str">
        <f t="shared" si="30"/>
        <v>0.75729854542622+0.275290762554379i</v>
      </c>
      <c r="AG14" s="3" t="str">
        <f t="shared" si="10"/>
        <v>0.919099515142073+0.0917635875181262i</v>
      </c>
      <c r="AH14" s="3" t="str">
        <f t="shared" si="11"/>
        <v>1</v>
      </c>
      <c r="AI14" s="3" t="str">
        <f t="shared" si="12"/>
        <v>1.08090048485793-0.0917635875181262i</v>
      </c>
      <c r="AJ14" s="3" t="str">
        <f t="shared" si="13"/>
        <v>1.19857391737855-0.225237896635401i</v>
      </c>
      <c r="AK14" s="3" t="str">
        <f t="shared" si="14"/>
        <v>1.24270143030364-0.275290735025304i</v>
      </c>
    </row>
    <row r="16" spans="1:37">
      <c r="A16" t="s">
        <v>30</v>
      </c>
    </row>
    <row r="17" spans="1:3" s="9" customFormat="1" ht="27">
      <c r="A17" s="8" t="s">
        <v>31</v>
      </c>
      <c r="B17" s="7" t="s">
        <v>32</v>
      </c>
      <c r="C17" s="7" t="s">
        <v>33</v>
      </c>
    </row>
    <row r="18" spans="1:3">
      <c r="A18" s="4">
        <v>200000000</v>
      </c>
      <c r="B18" s="1">
        <v>83.315185603724998</v>
      </c>
      <c r="C18" s="1">
        <v>-57.7729283811898</v>
      </c>
    </row>
    <row r="19" spans="1:3">
      <c r="A19" s="4">
        <v>400000000</v>
      </c>
      <c r="B19" s="1">
        <v>81.447317544940702</v>
      </c>
      <c r="C19" s="1">
        <v>-34.395280232096503</v>
      </c>
    </row>
    <row r="20" spans="1:3">
      <c r="A20" s="4">
        <v>600000000</v>
      </c>
      <c r="B20" s="1">
        <v>80.374520760717502</v>
      </c>
      <c r="C20" s="1">
        <v>-26.9468122541535</v>
      </c>
    </row>
    <row r="21" spans="1:3">
      <c r="A21" s="4">
        <v>800000000</v>
      </c>
      <c r="B21" s="1">
        <v>78.468223999156194</v>
      </c>
      <c r="C21" s="1">
        <v>-23.7990962661219</v>
      </c>
    </row>
    <row r="22" spans="1:3">
      <c r="A22" s="4">
        <v>1000000000</v>
      </c>
      <c r="B22" s="1">
        <v>75.1664118925937</v>
      </c>
      <c r="C22" s="1">
        <v>-22.6128330932323</v>
      </c>
    </row>
    <row r="23" spans="1:3">
      <c r="A23" s="4">
        <v>1200000000</v>
      </c>
      <c r="B23" s="1">
        <v>71.444389712123794</v>
      </c>
      <c r="C23" s="1">
        <v>-21.460268270999801</v>
      </c>
    </row>
    <row r="24" spans="1:3">
      <c r="A24" s="4">
        <v>1400000000</v>
      </c>
      <c r="B24" s="1">
        <v>67.607561705837398</v>
      </c>
      <c r="C24" s="1">
        <v>-21.591265926643899</v>
      </c>
    </row>
    <row r="25" spans="1:3">
      <c r="A25" s="10">
        <v>1600000000</v>
      </c>
      <c r="B25" s="11">
        <v>64.469341842426502</v>
      </c>
      <c r="C25" s="11">
        <v>-19.331431379180898</v>
      </c>
    </row>
    <row r="26" spans="1:3">
      <c r="A26" s="4">
        <v>1800000000</v>
      </c>
      <c r="B26" s="1">
        <v>60.669171613052903</v>
      </c>
      <c r="C26" s="1">
        <v>-18.455496651672501</v>
      </c>
    </row>
    <row r="27" spans="1:3">
      <c r="A27" s="4">
        <v>2000000000</v>
      </c>
      <c r="B27" s="1">
        <v>60.647685077984498</v>
      </c>
      <c r="C27" s="1">
        <v>-16.1509101516104</v>
      </c>
    </row>
  </sheetData>
  <mergeCells count="13">
    <mergeCell ref="P3:S3"/>
    <mergeCell ref="T3:Y3"/>
    <mergeCell ref="Z3:AE3"/>
    <mergeCell ref="AF3:AK3"/>
    <mergeCell ref="A2:A4"/>
    <mergeCell ref="B2:C3"/>
    <mergeCell ref="D2:O2"/>
    <mergeCell ref="D3:E3"/>
    <mergeCell ref="F3:G3"/>
    <mergeCell ref="H3:I3"/>
    <mergeCell ref="J3:K3"/>
    <mergeCell ref="L3:M3"/>
    <mergeCell ref="N3:O3"/>
  </mergeCells>
  <phoneticPr fontId="18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A10" sqref="A10"/>
    </sheetView>
  </sheetViews>
  <sheetFormatPr defaultRowHeight="13.5"/>
  <sheetData>
    <row r="1" spans="1:3">
      <c r="A1">
        <v>10</v>
      </c>
      <c r="B1">
        <v>50</v>
      </c>
      <c r="C1">
        <v>0</v>
      </c>
    </row>
    <row r="2" spans="1:3">
      <c r="A2">
        <v>200000000</v>
      </c>
      <c r="B2">
        <v>-0.100421127056338</v>
      </c>
      <c r="C2">
        <v>-8.7692758671609E-2</v>
      </c>
    </row>
    <row r="3" spans="1:3">
      <c r="A3">
        <v>400000000</v>
      </c>
      <c r="B3">
        <v>-0.113213841146939</v>
      </c>
      <c r="C3">
        <v>-1.2418298396720999E-2</v>
      </c>
    </row>
    <row r="4" spans="1:3">
      <c r="A4">
        <v>600000000</v>
      </c>
      <c r="B4">
        <v>-0.102210196671981</v>
      </c>
      <c r="C4">
        <v>3.8771804401131003E-2</v>
      </c>
    </row>
    <row r="5" spans="1:3">
      <c r="A5">
        <v>800000000</v>
      </c>
      <c r="B5">
        <v>-0.101117286109148</v>
      </c>
      <c r="C5">
        <v>7.0137600660375998E-2</v>
      </c>
    </row>
    <row r="6" spans="1:3">
      <c r="A6">
        <v>1000000000</v>
      </c>
      <c r="B6">
        <v>-0.100402857000359</v>
      </c>
      <c r="C6">
        <v>0.10215868526095</v>
      </c>
    </row>
    <row r="7" spans="1:3">
      <c r="A7">
        <v>1200000000</v>
      </c>
      <c r="B7">
        <v>-0.11218462338009599</v>
      </c>
      <c r="C7">
        <v>0.11940063681674</v>
      </c>
    </row>
    <row r="8" spans="1:3">
      <c r="A8">
        <v>1400000000</v>
      </c>
      <c r="B8">
        <v>-9.7973301222494993E-2</v>
      </c>
      <c r="C8">
        <v>0.14997079075420799</v>
      </c>
    </row>
    <row r="9" spans="1:3">
      <c r="A9">
        <v>1600000000</v>
      </c>
      <c r="B9">
        <v>-0.112294421423598</v>
      </c>
      <c r="C9">
        <v>0.17813539906972001</v>
      </c>
    </row>
    <row r="10" spans="1:3">
      <c r="A10">
        <v>1800000000</v>
      </c>
      <c r="B10">
        <v>-0.103231127081424</v>
      </c>
      <c r="C10">
        <v>0.195748720765413</v>
      </c>
    </row>
    <row r="11" spans="1:3">
      <c r="A11">
        <v>2000000000</v>
      </c>
      <c r="B11">
        <v>-9.7453124286860995E-2</v>
      </c>
      <c r="C11">
        <v>0.21241049099911899</v>
      </c>
    </row>
  </sheetData>
  <phoneticPr fontId="18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A2" sqref="A2"/>
    </sheetView>
  </sheetViews>
  <sheetFormatPr defaultRowHeight="13.5"/>
  <cols>
    <col min="1" max="1" width="9.5" bestFit="1" customWidth="1"/>
  </cols>
  <sheetData>
    <row r="1" spans="1:3">
      <c r="A1">
        <v>10</v>
      </c>
      <c r="B1">
        <v>50</v>
      </c>
      <c r="C1">
        <v>0</v>
      </c>
    </row>
    <row r="2" spans="1:3">
      <c r="A2">
        <f>'2SC3356_NE85633F'!B9*1000000000</f>
        <v>200000000</v>
      </c>
      <c r="B2">
        <v>0.55700000000000005</v>
      </c>
      <c r="C2">
        <v>-46.1</v>
      </c>
    </row>
    <row r="3" spans="1:3">
      <c r="A3">
        <f>'2SC3356_NE85633F'!B10*1000000000</f>
        <v>400000000</v>
      </c>
      <c r="B3">
        <v>0.45600000000000002</v>
      </c>
      <c r="C3">
        <v>-79.2</v>
      </c>
    </row>
    <row r="4" spans="1:3">
      <c r="A4">
        <f>'2SC3356_NE85633F'!B11*1000000000</f>
        <v>600000000</v>
      </c>
      <c r="B4">
        <v>0.371</v>
      </c>
      <c r="C4">
        <v>-119.4</v>
      </c>
    </row>
    <row r="5" spans="1:3">
      <c r="A5">
        <f>'2SC3356_NE85633F'!B12*1000000000</f>
        <v>800000000</v>
      </c>
      <c r="B5">
        <v>0.33600000000000002</v>
      </c>
      <c r="C5">
        <v>-153.19999999999999</v>
      </c>
    </row>
    <row r="6" spans="1:3">
      <c r="A6">
        <f>'2SC3356_NE85633F'!B13*1000000000</f>
        <v>1000000000</v>
      </c>
      <c r="B6">
        <v>0.33100000000000002</v>
      </c>
      <c r="C6">
        <v>-170.4</v>
      </c>
    </row>
    <row r="7" spans="1:3">
      <c r="A7">
        <f>'2SC3356_NE85633F'!B14*1000000000</f>
        <v>1200000000</v>
      </c>
      <c r="B7">
        <v>0.33100000000000002</v>
      </c>
      <c r="C7">
        <v>178.6</v>
      </c>
    </row>
    <row r="8" spans="1:3">
      <c r="A8">
        <f>'2SC3356_NE85633F'!B15*1000000000</f>
        <v>1400000000</v>
      </c>
      <c r="B8">
        <v>0.33700000000000002</v>
      </c>
      <c r="C8">
        <v>170.6</v>
      </c>
    </row>
    <row r="9" spans="1:3">
      <c r="A9">
        <f>'2SC3356_NE85633F'!B16*1000000000</f>
        <v>1600000000</v>
      </c>
      <c r="B9">
        <v>0.34300000000000003</v>
      </c>
      <c r="C9">
        <v>164.4</v>
      </c>
    </row>
    <row r="10" spans="1:3">
      <c r="A10">
        <f>'2SC3356_NE85633F'!B17*1000000000</f>
        <v>1800000000</v>
      </c>
      <c r="B10">
        <v>0.34899999999999998</v>
      </c>
      <c r="C10">
        <v>159.1</v>
      </c>
    </row>
    <row r="11" spans="1:3">
      <c r="A11">
        <f>'2SC3356_NE85633F'!B18*1000000000</f>
        <v>2000000000</v>
      </c>
      <c r="B11">
        <v>0.36</v>
      </c>
      <c r="C11">
        <v>154.1</v>
      </c>
    </row>
  </sheetData>
  <phoneticPr fontId="18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A2" sqref="A2"/>
    </sheetView>
  </sheetViews>
  <sheetFormatPr defaultRowHeight="13.5"/>
  <sheetData>
    <row r="1" spans="1:3">
      <c r="A1">
        <v>10</v>
      </c>
      <c r="B1">
        <v>50</v>
      </c>
      <c r="C1">
        <v>0</v>
      </c>
    </row>
    <row r="2" spans="1:3">
      <c r="A2">
        <f>'2SC3356_NE85633F'!B9*1000000000</f>
        <v>200000000</v>
      </c>
      <c r="B2">
        <v>0.83399999999999996</v>
      </c>
      <c r="C2">
        <v>-24.5</v>
      </c>
    </row>
    <row r="3" spans="1:3">
      <c r="A3">
        <f>'2SC3356_NE85633F'!B10*1000000000</f>
        <v>400000000</v>
      </c>
      <c r="B3">
        <v>0.68400000000000005</v>
      </c>
      <c r="C3">
        <v>-40.5</v>
      </c>
    </row>
    <row r="4" spans="1:3">
      <c r="A4">
        <f>'2SC3356_NE85633F'!B11*1000000000</f>
        <v>600000000</v>
      </c>
      <c r="B4">
        <v>0.439</v>
      </c>
      <c r="C4">
        <v>-52</v>
      </c>
    </row>
    <row r="5" spans="1:3">
      <c r="A5">
        <f>'2SC3356_NE85633F'!B12*1000000000</f>
        <v>800000000</v>
      </c>
      <c r="B5">
        <v>0.27400000000000002</v>
      </c>
      <c r="C5">
        <v>-55.4</v>
      </c>
    </row>
    <row r="6" spans="1:3">
      <c r="A6">
        <f>'2SC3356_NE85633F'!B13*1000000000</f>
        <v>1000000000</v>
      </c>
      <c r="B6">
        <v>0.222</v>
      </c>
      <c r="C6">
        <v>-54.5</v>
      </c>
    </row>
    <row r="7" spans="1:3">
      <c r="A7">
        <f>'2SC3356_NE85633F'!B14*1000000000</f>
        <v>1200000000</v>
      </c>
      <c r="B7">
        <v>0.19700000000000001</v>
      </c>
      <c r="C7">
        <v>-56.8</v>
      </c>
    </row>
    <row r="8" spans="1:3">
      <c r="A8">
        <f>'2SC3356_NE85633F'!B15*1000000000</f>
        <v>1400000000</v>
      </c>
      <c r="B8">
        <v>0.18</v>
      </c>
      <c r="C8">
        <v>-59.1</v>
      </c>
    </row>
    <row r="9" spans="1:3">
      <c r="A9">
        <f>'2SC3356_NE85633F'!B16*1000000000</f>
        <v>1600000000</v>
      </c>
      <c r="B9">
        <v>0.16700000000000001</v>
      </c>
      <c r="C9">
        <v>-61.4</v>
      </c>
    </row>
    <row r="10" spans="1:3">
      <c r="A10">
        <f>'2SC3356_NE85633F'!B17*1000000000</f>
        <v>1800000000</v>
      </c>
      <c r="B10">
        <v>0.159</v>
      </c>
      <c r="C10">
        <v>-64.2</v>
      </c>
    </row>
    <row r="11" spans="1:3">
      <c r="A11">
        <f>'2SC3356_NE85633F'!B18*1000000000</f>
        <v>2000000000</v>
      </c>
      <c r="B11">
        <v>0.14799999999999999</v>
      </c>
      <c r="C11">
        <v>-66.3</v>
      </c>
    </row>
  </sheetData>
  <phoneticPr fontId="18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2SC3356_NE85633F</vt:lpstr>
      <vt:lpstr>S11</vt:lpstr>
      <vt:lpstr>S22</vt:lpstr>
      <vt:lpstr>2SC3356_NE85633F　MS22D RL=open</vt:lpstr>
      <vt:lpstr>MA2SC3356_NE85633F S11(IC=20mA)</vt:lpstr>
      <vt:lpstr>MA2SC3356_NE85633F S22(IC=20mA)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Tomokazu Hamada</dc:creator>
  <cp:lastModifiedBy>濱田倫一</cp:lastModifiedBy>
  <dcterms:created xsi:type="dcterms:W3CDTF">2020-01-04T15:22:15Z</dcterms:created>
  <dcterms:modified xsi:type="dcterms:W3CDTF">2020-02-16T05:55:52Z</dcterms:modified>
</cp:coreProperties>
</file>