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L_XPS8700\Users\倫一\Documents\FB News\今更聞けない無線と回路設計の話\no23\付録\"/>
    </mc:Choice>
  </mc:AlternateContent>
  <xr:revisionPtr revIDLastSave="0" documentId="8_{5769E085-351F-4094-A2B7-01555FC0EE31}" xr6:coauthVersionLast="47" xr6:coauthVersionMax="47" xr10:uidLastSave="{00000000-0000-0000-0000-000000000000}"/>
  <bookViews>
    <workbookView xWindow="5796" yWindow="324" windowWidth="16704" windowHeight="10776" xr2:uid="{BA320BDF-04C4-40C3-AFB1-BDAD5B4AF560}"/>
  </bookViews>
  <sheets>
    <sheet name="Butterworth BPF BR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2" i="1" l="1"/>
  <c r="I93" i="1" s="1"/>
  <c r="I94" i="1" s="1"/>
  <c r="F92" i="1"/>
  <c r="F93" i="1" s="1"/>
  <c r="F94" i="1" s="1"/>
  <c r="F90" i="1"/>
  <c r="F91" i="1" s="1"/>
  <c r="M88" i="1"/>
  <c r="I88" i="1"/>
  <c r="I89" i="1" s="1"/>
  <c r="I90" i="1" s="1"/>
  <c r="I91" i="1" s="1"/>
  <c r="F88" i="1"/>
  <c r="F89" i="1" s="1"/>
  <c r="M85" i="1"/>
  <c r="M86" i="1" s="1"/>
  <c r="M87" i="1" s="1"/>
  <c r="I85" i="1"/>
  <c r="I86" i="1" s="1"/>
  <c r="I87" i="1" s="1"/>
  <c r="M82" i="1"/>
  <c r="M83" i="1" s="1"/>
  <c r="F81" i="1"/>
  <c r="F82" i="1" s="1"/>
  <c r="F83" i="1" s="1"/>
  <c r="E81" i="1"/>
  <c r="L80" i="1"/>
  <c r="K80" i="1"/>
  <c r="J80" i="1"/>
  <c r="F80" i="1"/>
  <c r="E80" i="1"/>
  <c r="E88" i="1" s="1"/>
  <c r="E92" i="1" s="1"/>
  <c r="E93" i="1" s="1"/>
  <c r="E94" i="1" s="1"/>
  <c r="M79" i="1"/>
  <c r="M80" i="1" s="1"/>
  <c r="M81" i="1" s="1"/>
  <c r="M84" i="1" s="1"/>
  <c r="L79" i="1"/>
  <c r="K79" i="1"/>
  <c r="J79" i="1"/>
  <c r="I79" i="1"/>
  <c r="I80" i="1" s="1"/>
  <c r="I81" i="1" s="1"/>
  <c r="I84" i="1" s="1"/>
  <c r="H79" i="1"/>
  <c r="H80" i="1" s="1"/>
  <c r="G79" i="1"/>
  <c r="G80" i="1" s="1"/>
  <c r="F79" i="1"/>
  <c r="E79" i="1"/>
  <c r="D79" i="1"/>
  <c r="D80" i="1" s="1"/>
  <c r="D88" i="1" s="1"/>
  <c r="L70" i="1"/>
  <c r="K70" i="1"/>
  <c r="K67" i="1"/>
  <c r="K68" i="1" s="1"/>
  <c r="K69" i="1" s="1"/>
  <c r="J66" i="1"/>
  <c r="J67" i="1" s="1"/>
  <c r="J68" i="1" s="1"/>
  <c r="J69" i="1" s="1"/>
  <c r="L64" i="1"/>
  <c r="L65" i="1" s="1"/>
  <c r="K64" i="1"/>
  <c r="K65" i="1" s="1"/>
  <c r="J62" i="1"/>
  <c r="J63" i="1" s="1"/>
  <c r="J64" i="1" s="1"/>
  <c r="J65" i="1" s="1"/>
  <c r="I62" i="1"/>
  <c r="F62" i="1"/>
  <c r="E62" i="1"/>
  <c r="M61" i="1"/>
  <c r="M62" i="1" s="1"/>
  <c r="L61" i="1"/>
  <c r="L62" i="1" s="1"/>
  <c r="L63" i="1" s="1"/>
  <c r="L66" i="1" s="1"/>
  <c r="L67" i="1" s="1"/>
  <c r="L68" i="1" s="1"/>
  <c r="L69" i="1" s="1"/>
  <c r="K61" i="1"/>
  <c r="K62" i="1" s="1"/>
  <c r="K63" i="1" s="1"/>
  <c r="K66" i="1" s="1"/>
  <c r="J61" i="1"/>
  <c r="I61" i="1"/>
  <c r="H61" i="1"/>
  <c r="H62" i="1" s="1"/>
  <c r="H70" i="1" s="1"/>
  <c r="G61" i="1"/>
  <c r="G62" i="1" s="1"/>
  <c r="F61" i="1"/>
  <c r="E61" i="1"/>
  <c r="D61" i="1"/>
  <c r="D62" i="1" s="1"/>
  <c r="D70" i="1" s="1"/>
  <c r="L38" i="1"/>
  <c r="L39" i="1" s="1"/>
  <c r="L40" i="1" s="1"/>
  <c r="M37" i="1"/>
  <c r="M38" i="1" s="1"/>
  <c r="M39" i="1" s="1"/>
  <c r="M40" i="1" s="1"/>
  <c r="L37" i="1"/>
  <c r="L41" i="1" s="1"/>
  <c r="L42" i="1" s="1"/>
  <c r="L43" i="1" s="1"/>
  <c r="M30" i="1"/>
  <c r="L30" i="1"/>
  <c r="M29" i="1"/>
  <c r="L29" i="1"/>
  <c r="K29" i="1"/>
  <c r="K30" i="1" s="1"/>
  <c r="J29" i="1"/>
  <c r="I29" i="1"/>
  <c r="H29" i="1"/>
  <c r="G29" i="1"/>
  <c r="E29" i="1"/>
  <c r="M28" i="1"/>
  <c r="L28" i="1"/>
  <c r="K28" i="1"/>
  <c r="J28" i="1"/>
  <c r="I28" i="1"/>
  <c r="H28" i="1"/>
  <c r="G28" i="1"/>
  <c r="F28" i="1"/>
  <c r="F29" i="1" s="1"/>
  <c r="E28" i="1"/>
  <c r="D28" i="1"/>
  <c r="D29" i="1" s="1"/>
  <c r="E12" i="1"/>
  <c r="M11" i="1"/>
  <c r="L11" i="1"/>
  <c r="K11" i="1"/>
  <c r="M10" i="1"/>
  <c r="L10" i="1"/>
  <c r="K10" i="1"/>
  <c r="J10" i="1"/>
  <c r="J11" i="1" s="1"/>
  <c r="I10" i="1"/>
  <c r="I11" i="1" s="1"/>
  <c r="H10" i="1"/>
  <c r="H11" i="1" s="1"/>
  <c r="G10" i="1"/>
  <c r="G11" i="1" s="1"/>
  <c r="F10" i="1"/>
  <c r="E10" i="1"/>
  <c r="E11" i="1" s="1"/>
  <c r="E19" i="1" s="1"/>
  <c r="D10" i="1"/>
  <c r="G6" i="1"/>
  <c r="G5" i="1"/>
  <c r="F11" i="1" s="1"/>
  <c r="G4" i="1"/>
  <c r="I4" i="1" s="1"/>
  <c r="E20" i="1" l="1"/>
  <c r="E21" i="1" s="1"/>
  <c r="E22" i="1" s="1"/>
  <c r="E23" i="1"/>
  <c r="E24" i="1" s="1"/>
  <c r="E25" i="1" s="1"/>
  <c r="F12" i="1"/>
  <c r="F19" i="1"/>
  <c r="J12" i="1"/>
  <c r="J19" i="1"/>
  <c r="G88" i="1"/>
  <c r="G81" i="1"/>
  <c r="D81" i="1"/>
  <c r="E30" i="1"/>
  <c r="E37" i="1"/>
  <c r="D63" i="1"/>
  <c r="H88" i="1"/>
  <c r="H81" i="1"/>
  <c r="E82" i="1"/>
  <c r="E83" i="1" s="1"/>
  <c r="E84" i="1"/>
  <c r="E85" i="1" s="1"/>
  <c r="E86" i="1" s="1"/>
  <c r="E87" i="1" s="1"/>
  <c r="K19" i="1"/>
  <c r="K12" i="1"/>
  <c r="F30" i="1"/>
  <c r="F37" i="1"/>
  <c r="J30" i="1"/>
  <c r="J37" i="1"/>
  <c r="L19" i="1"/>
  <c r="L12" i="1"/>
  <c r="K33" i="1"/>
  <c r="K34" i="1" s="1"/>
  <c r="K35" i="1" s="1"/>
  <c r="K36" i="1" s="1"/>
  <c r="K31" i="1"/>
  <c r="K32" i="1" s="1"/>
  <c r="J70" i="1"/>
  <c r="M19" i="1"/>
  <c r="M12" i="1"/>
  <c r="K74" i="1"/>
  <c r="K75" i="1" s="1"/>
  <c r="K76" i="1" s="1"/>
  <c r="K71" i="1"/>
  <c r="K72" i="1" s="1"/>
  <c r="K73" i="1" s="1"/>
  <c r="L74" i="1"/>
  <c r="L75" i="1" s="1"/>
  <c r="L76" i="1" s="1"/>
  <c r="L71" i="1"/>
  <c r="L72" i="1" s="1"/>
  <c r="L73" i="1" s="1"/>
  <c r="G19" i="1"/>
  <c r="G12" i="1"/>
  <c r="E15" i="1"/>
  <c r="E16" i="1" s="1"/>
  <c r="E17" i="1" s="1"/>
  <c r="E18" i="1" s="1"/>
  <c r="E13" i="1"/>
  <c r="E14" i="1" s="1"/>
  <c r="L33" i="1"/>
  <c r="L34" i="1" s="1"/>
  <c r="L35" i="1" s="1"/>
  <c r="L36" i="1" s="1"/>
  <c r="L31" i="1"/>
  <c r="L32" i="1" s="1"/>
  <c r="E70" i="1"/>
  <c r="E63" i="1"/>
  <c r="D92" i="1"/>
  <c r="D93" i="1" s="1"/>
  <c r="D94" i="1" s="1"/>
  <c r="D89" i="1"/>
  <c r="D90" i="1" s="1"/>
  <c r="D91" i="1" s="1"/>
  <c r="J81" i="1"/>
  <c r="J88" i="1"/>
  <c r="H12" i="1"/>
  <c r="H19" i="1"/>
  <c r="M33" i="1"/>
  <c r="M34" i="1" s="1"/>
  <c r="M35" i="1" s="1"/>
  <c r="M36" i="1" s="1"/>
  <c r="M31" i="1"/>
  <c r="M32" i="1" s="1"/>
  <c r="F70" i="1"/>
  <c r="F63" i="1"/>
  <c r="K88" i="1"/>
  <c r="K81" i="1"/>
  <c r="I19" i="1"/>
  <c r="I12" i="1"/>
  <c r="D74" i="1"/>
  <c r="D75" i="1" s="1"/>
  <c r="D76" i="1" s="1"/>
  <c r="D71" i="1"/>
  <c r="D72" i="1" s="1"/>
  <c r="D73" i="1" s="1"/>
  <c r="I70" i="1"/>
  <c r="I63" i="1"/>
  <c r="L88" i="1"/>
  <c r="L81" i="1"/>
  <c r="G37" i="1"/>
  <c r="G30" i="1"/>
  <c r="G70" i="1"/>
  <c r="G63" i="1"/>
  <c r="D37" i="1"/>
  <c r="D30" i="1"/>
  <c r="H37" i="1"/>
  <c r="H30" i="1"/>
  <c r="H71" i="1"/>
  <c r="H72" i="1" s="1"/>
  <c r="H73" i="1" s="1"/>
  <c r="H74" i="1"/>
  <c r="H75" i="1" s="1"/>
  <c r="H76" i="1" s="1"/>
  <c r="I37" i="1"/>
  <c r="I30" i="1"/>
  <c r="M89" i="1"/>
  <c r="M90" i="1" s="1"/>
  <c r="M91" i="1" s="1"/>
  <c r="M92" i="1"/>
  <c r="M93" i="1" s="1"/>
  <c r="M94" i="1" s="1"/>
  <c r="F84" i="1"/>
  <c r="F85" i="1" s="1"/>
  <c r="F86" i="1" s="1"/>
  <c r="F87" i="1" s="1"/>
  <c r="K37" i="1"/>
  <c r="H63" i="1"/>
  <c r="E89" i="1"/>
  <c r="E90" i="1" s="1"/>
  <c r="E91" i="1" s="1"/>
  <c r="M63" i="1"/>
  <c r="M70" i="1"/>
  <c r="D11" i="1"/>
  <c r="M41" i="1"/>
  <c r="M42" i="1" s="1"/>
  <c r="M43" i="1" s="1"/>
  <c r="I82" i="1"/>
  <c r="I83" i="1" s="1"/>
  <c r="I38" i="1" l="1"/>
  <c r="I39" i="1" s="1"/>
  <c r="I40" i="1" s="1"/>
  <c r="I41" i="1"/>
  <c r="I42" i="1" s="1"/>
  <c r="I43" i="1" s="1"/>
  <c r="L89" i="1"/>
  <c r="L90" i="1" s="1"/>
  <c r="L91" i="1" s="1"/>
  <c r="L92" i="1"/>
  <c r="L93" i="1" s="1"/>
  <c r="L94" i="1" s="1"/>
  <c r="L13" i="1"/>
  <c r="L14" i="1" s="1"/>
  <c r="L15" i="1"/>
  <c r="L16" i="1" s="1"/>
  <c r="L17" i="1" s="1"/>
  <c r="L18" i="1" s="1"/>
  <c r="D64" i="1"/>
  <c r="D65" i="1" s="1"/>
  <c r="D66" i="1"/>
  <c r="D67" i="1" s="1"/>
  <c r="D68" i="1" s="1"/>
  <c r="D69" i="1" s="1"/>
  <c r="I64" i="1"/>
  <c r="I65" i="1" s="1"/>
  <c r="I66" i="1"/>
  <c r="I67" i="1" s="1"/>
  <c r="I68" i="1" s="1"/>
  <c r="I69" i="1" s="1"/>
  <c r="H23" i="1"/>
  <c r="H24" i="1" s="1"/>
  <c r="H25" i="1" s="1"/>
  <c r="H20" i="1"/>
  <c r="H21" i="1" s="1"/>
  <c r="H22" i="1" s="1"/>
  <c r="E41" i="1"/>
  <c r="E42" i="1" s="1"/>
  <c r="E43" i="1" s="1"/>
  <c r="E38" i="1"/>
  <c r="E39" i="1" s="1"/>
  <c r="E40" i="1" s="1"/>
  <c r="I71" i="1"/>
  <c r="I72" i="1" s="1"/>
  <c r="I73" i="1" s="1"/>
  <c r="I74" i="1"/>
  <c r="I75" i="1" s="1"/>
  <c r="I76" i="1" s="1"/>
  <c r="G20" i="1"/>
  <c r="G21" i="1" s="1"/>
  <c r="G22" i="1" s="1"/>
  <c r="G23" i="1"/>
  <c r="G24" i="1" s="1"/>
  <c r="G25" i="1" s="1"/>
  <c r="E33" i="1"/>
  <c r="E34" i="1" s="1"/>
  <c r="E35" i="1" s="1"/>
  <c r="E36" i="1" s="1"/>
  <c r="E31" i="1"/>
  <c r="E32" i="1" s="1"/>
  <c r="M74" i="1"/>
  <c r="M75" i="1" s="1"/>
  <c r="M76" i="1" s="1"/>
  <c r="M71" i="1"/>
  <c r="M72" i="1" s="1"/>
  <c r="M73" i="1" s="1"/>
  <c r="J89" i="1"/>
  <c r="J90" i="1" s="1"/>
  <c r="J91" i="1" s="1"/>
  <c r="J92" i="1"/>
  <c r="J93" i="1" s="1"/>
  <c r="J94" i="1" s="1"/>
  <c r="D84" i="1"/>
  <c r="D85" i="1" s="1"/>
  <c r="D86" i="1" s="1"/>
  <c r="D87" i="1" s="1"/>
  <c r="D82" i="1"/>
  <c r="D83" i="1" s="1"/>
  <c r="M64" i="1"/>
  <c r="M65" i="1" s="1"/>
  <c r="M66" i="1"/>
  <c r="M67" i="1" s="1"/>
  <c r="M68" i="1" s="1"/>
  <c r="M69" i="1" s="1"/>
  <c r="H41" i="1"/>
  <c r="H42" i="1" s="1"/>
  <c r="H43" i="1" s="1"/>
  <c r="H38" i="1"/>
  <c r="H39" i="1" s="1"/>
  <c r="H40" i="1" s="1"/>
  <c r="J84" i="1"/>
  <c r="J85" i="1" s="1"/>
  <c r="J86" i="1" s="1"/>
  <c r="J87" i="1" s="1"/>
  <c r="J82" i="1"/>
  <c r="J83" i="1" s="1"/>
  <c r="F41" i="1"/>
  <c r="F42" i="1" s="1"/>
  <c r="F43" i="1" s="1"/>
  <c r="F38" i="1"/>
  <c r="F39" i="1" s="1"/>
  <c r="F40" i="1" s="1"/>
  <c r="G82" i="1"/>
  <c r="G83" i="1" s="1"/>
  <c r="G84" i="1"/>
  <c r="G85" i="1" s="1"/>
  <c r="G86" i="1" s="1"/>
  <c r="G87" i="1" s="1"/>
  <c r="D31" i="1"/>
  <c r="D32" i="1" s="1"/>
  <c r="D33" i="1"/>
  <c r="D34" i="1" s="1"/>
  <c r="D35" i="1" s="1"/>
  <c r="D36" i="1" s="1"/>
  <c r="I15" i="1"/>
  <c r="I16" i="1" s="1"/>
  <c r="I17" i="1" s="1"/>
  <c r="I18" i="1" s="1"/>
  <c r="I13" i="1"/>
  <c r="I14" i="1" s="1"/>
  <c r="F33" i="1"/>
  <c r="F34" i="1" s="1"/>
  <c r="F35" i="1" s="1"/>
  <c r="F36" i="1" s="1"/>
  <c r="F31" i="1"/>
  <c r="F32" i="1" s="1"/>
  <c r="G92" i="1"/>
  <c r="G93" i="1" s="1"/>
  <c r="G94" i="1" s="1"/>
  <c r="G89" i="1"/>
  <c r="G90" i="1" s="1"/>
  <c r="G91" i="1" s="1"/>
  <c r="H66" i="1"/>
  <c r="H67" i="1" s="1"/>
  <c r="H68" i="1" s="1"/>
  <c r="H69" i="1" s="1"/>
  <c r="H64" i="1"/>
  <c r="H65" i="1" s="1"/>
  <c r="D41" i="1"/>
  <c r="D42" i="1" s="1"/>
  <c r="D43" i="1" s="1"/>
  <c r="D38" i="1"/>
  <c r="D39" i="1" s="1"/>
  <c r="D40" i="1" s="1"/>
  <c r="I23" i="1"/>
  <c r="I24" i="1" s="1"/>
  <c r="I25" i="1" s="1"/>
  <c r="I20" i="1"/>
  <c r="I21" i="1" s="1"/>
  <c r="I22" i="1" s="1"/>
  <c r="K13" i="1"/>
  <c r="K14" i="1" s="1"/>
  <c r="K15" i="1"/>
  <c r="K16" i="1" s="1"/>
  <c r="K17" i="1" s="1"/>
  <c r="K18" i="1" s="1"/>
  <c r="J20" i="1"/>
  <c r="J21" i="1" s="1"/>
  <c r="J22" i="1" s="1"/>
  <c r="J23" i="1"/>
  <c r="J24" i="1" s="1"/>
  <c r="J25" i="1" s="1"/>
  <c r="K41" i="1"/>
  <c r="K42" i="1" s="1"/>
  <c r="K43" i="1" s="1"/>
  <c r="K38" i="1"/>
  <c r="K39" i="1" s="1"/>
  <c r="K40" i="1" s="1"/>
  <c r="G66" i="1"/>
  <c r="G67" i="1" s="1"/>
  <c r="G68" i="1" s="1"/>
  <c r="G69" i="1" s="1"/>
  <c r="G64" i="1"/>
  <c r="G65" i="1" s="1"/>
  <c r="K82" i="1"/>
  <c r="K83" i="1" s="1"/>
  <c r="K84" i="1"/>
  <c r="K85" i="1" s="1"/>
  <c r="K86" i="1" s="1"/>
  <c r="K87" i="1" s="1"/>
  <c r="E66" i="1"/>
  <c r="E67" i="1" s="1"/>
  <c r="E68" i="1" s="1"/>
  <c r="E69" i="1" s="1"/>
  <c r="E64" i="1"/>
  <c r="E65" i="1" s="1"/>
  <c r="M15" i="1"/>
  <c r="M16" i="1" s="1"/>
  <c r="M17" i="1" s="1"/>
  <c r="M18" i="1" s="1"/>
  <c r="M13" i="1"/>
  <c r="M14" i="1" s="1"/>
  <c r="K23" i="1"/>
  <c r="K24" i="1" s="1"/>
  <c r="K25" i="1" s="1"/>
  <c r="K20" i="1"/>
  <c r="K21" i="1" s="1"/>
  <c r="K22" i="1" s="1"/>
  <c r="J13" i="1"/>
  <c r="J14" i="1" s="1"/>
  <c r="J15" i="1"/>
  <c r="J16" i="1" s="1"/>
  <c r="J17" i="1" s="1"/>
  <c r="J18" i="1" s="1"/>
  <c r="G74" i="1"/>
  <c r="G75" i="1" s="1"/>
  <c r="G76" i="1" s="1"/>
  <c r="G71" i="1"/>
  <c r="G72" i="1" s="1"/>
  <c r="G73" i="1" s="1"/>
  <c r="K92" i="1"/>
  <c r="K93" i="1" s="1"/>
  <c r="K94" i="1" s="1"/>
  <c r="K89" i="1"/>
  <c r="K90" i="1" s="1"/>
  <c r="K91" i="1" s="1"/>
  <c r="E71" i="1"/>
  <c r="E72" i="1" s="1"/>
  <c r="E73" i="1" s="1"/>
  <c r="E74" i="1"/>
  <c r="E75" i="1" s="1"/>
  <c r="E76" i="1" s="1"/>
  <c r="M20" i="1"/>
  <c r="M21" i="1" s="1"/>
  <c r="M22" i="1" s="1"/>
  <c r="M23" i="1"/>
  <c r="M24" i="1" s="1"/>
  <c r="M25" i="1" s="1"/>
  <c r="F23" i="1"/>
  <c r="F24" i="1" s="1"/>
  <c r="F25" i="1" s="1"/>
  <c r="F20" i="1"/>
  <c r="F21" i="1" s="1"/>
  <c r="F22" i="1" s="1"/>
  <c r="G13" i="1"/>
  <c r="G14" i="1" s="1"/>
  <c r="G15" i="1"/>
  <c r="G16" i="1" s="1"/>
  <c r="G17" i="1" s="1"/>
  <c r="G18" i="1" s="1"/>
  <c r="L23" i="1"/>
  <c r="L24" i="1" s="1"/>
  <c r="L25" i="1" s="1"/>
  <c r="L20" i="1"/>
  <c r="L21" i="1" s="1"/>
  <c r="L22" i="1" s="1"/>
  <c r="D19" i="1"/>
  <c r="D12" i="1"/>
  <c r="H15" i="1"/>
  <c r="H16" i="1" s="1"/>
  <c r="H17" i="1" s="1"/>
  <c r="H18" i="1" s="1"/>
  <c r="H13" i="1"/>
  <c r="H14" i="1" s="1"/>
  <c r="J38" i="1"/>
  <c r="J39" i="1" s="1"/>
  <c r="J40" i="1" s="1"/>
  <c r="J41" i="1"/>
  <c r="J42" i="1" s="1"/>
  <c r="J43" i="1" s="1"/>
  <c r="H31" i="1"/>
  <c r="H32" i="1" s="1"/>
  <c r="H33" i="1"/>
  <c r="H34" i="1" s="1"/>
  <c r="H35" i="1" s="1"/>
  <c r="H36" i="1" s="1"/>
  <c r="J33" i="1"/>
  <c r="J34" i="1" s="1"/>
  <c r="J35" i="1" s="1"/>
  <c r="J36" i="1" s="1"/>
  <c r="J31" i="1"/>
  <c r="J32" i="1" s="1"/>
  <c r="G31" i="1"/>
  <c r="G32" i="1" s="1"/>
  <c r="G33" i="1"/>
  <c r="G34" i="1" s="1"/>
  <c r="G35" i="1" s="1"/>
  <c r="G36" i="1" s="1"/>
  <c r="F64" i="1"/>
  <c r="F65" i="1" s="1"/>
  <c r="F66" i="1"/>
  <c r="F67" i="1" s="1"/>
  <c r="F68" i="1" s="1"/>
  <c r="F69" i="1" s="1"/>
  <c r="J74" i="1"/>
  <c r="J75" i="1" s="1"/>
  <c r="J76" i="1" s="1"/>
  <c r="J71" i="1"/>
  <c r="J72" i="1" s="1"/>
  <c r="J73" i="1" s="1"/>
  <c r="F13" i="1"/>
  <c r="F14" i="1" s="1"/>
  <c r="F15" i="1"/>
  <c r="F16" i="1" s="1"/>
  <c r="F17" i="1" s="1"/>
  <c r="F18" i="1" s="1"/>
  <c r="G41" i="1"/>
  <c r="G42" i="1" s="1"/>
  <c r="G43" i="1" s="1"/>
  <c r="G38" i="1"/>
  <c r="G39" i="1" s="1"/>
  <c r="G40" i="1" s="1"/>
  <c r="F71" i="1"/>
  <c r="F72" i="1" s="1"/>
  <c r="F73" i="1" s="1"/>
  <c r="F74" i="1"/>
  <c r="F75" i="1" s="1"/>
  <c r="F76" i="1" s="1"/>
  <c r="H82" i="1"/>
  <c r="H83" i="1" s="1"/>
  <c r="H84" i="1"/>
  <c r="H85" i="1" s="1"/>
  <c r="H86" i="1" s="1"/>
  <c r="H87" i="1" s="1"/>
  <c r="I31" i="1"/>
  <c r="I32" i="1" s="1"/>
  <c r="I33" i="1"/>
  <c r="I34" i="1" s="1"/>
  <c r="I35" i="1" s="1"/>
  <c r="I36" i="1" s="1"/>
  <c r="L82" i="1"/>
  <c r="L83" i="1" s="1"/>
  <c r="L84" i="1"/>
  <c r="L85" i="1" s="1"/>
  <c r="L86" i="1" s="1"/>
  <c r="L87" i="1" s="1"/>
  <c r="H92" i="1"/>
  <c r="H93" i="1" s="1"/>
  <c r="H94" i="1" s="1"/>
  <c r="H89" i="1"/>
  <c r="H90" i="1" s="1"/>
  <c r="H91" i="1" s="1"/>
  <c r="D15" i="1" l="1"/>
  <c r="D16" i="1" s="1"/>
  <c r="D17" i="1" s="1"/>
  <c r="D18" i="1" s="1"/>
  <c r="D13" i="1"/>
  <c r="D14" i="1" s="1"/>
  <c r="D20" i="1"/>
  <c r="D21" i="1" s="1"/>
  <c r="D22" i="1" s="1"/>
  <c r="D23" i="1"/>
  <c r="D24" i="1" s="1"/>
  <c r="D25" i="1" s="1"/>
</calcChain>
</file>

<file path=xl/sharedStrings.xml><?xml version="1.0" encoding="utf-8"?>
<sst xmlns="http://schemas.openxmlformats.org/spreadsheetml/2006/main" count="97" uniqueCount="30">
  <si>
    <t>Butterworth Filter Design Table</t>
    <phoneticPr fontId="2"/>
  </si>
  <si>
    <t>02.1.8  T.Hamada</t>
  </si>
  <si>
    <t>BPF,BRF</t>
    <phoneticPr fontId="5"/>
  </si>
  <si>
    <t>order</t>
  </si>
  <si>
    <t>fo[MHz]</t>
    <phoneticPr fontId="5"/>
  </si>
  <si>
    <r>
      <t>fo</t>
    </r>
    <r>
      <rPr>
        <i/>
        <sz val="6"/>
        <color indexed="55"/>
        <rFont val="Times New Roman"/>
        <family val="1"/>
      </rPr>
      <t>(geometrical)</t>
    </r>
    <phoneticPr fontId="5"/>
  </si>
  <si>
    <r>
      <t>w</t>
    </r>
    <r>
      <rPr>
        <sz val="8"/>
        <color indexed="55"/>
        <rFont val="Times New Roman"/>
        <family val="1"/>
      </rPr>
      <t>o</t>
    </r>
    <r>
      <rPr>
        <vertAlign val="superscript"/>
        <sz val="8"/>
        <color indexed="55"/>
        <rFont val="Times New Roman"/>
        <family val="1"/>
      </rPr>
      <t>2</t>
    </r>
    <phoneticPr fontId="5"/>
  </si>
  <si>
    <t>Bw[MHz]</t>
    <phoneticPr fontId="5"/>
  </si>
  <si>
    <t>M</t>
  </si>
  <si>
    <t>Zo[ohm]</t>
  </si>
  <si>
    <t>K</t>
  </si>
  <si>
    <t>BPF</t>
    <phoneticPr fontId="5"/>
  </si>
  <si>
    <t>element number</t>
  </si>
  <si>
    <t>value</t>
  </si>
  <si>
    <t>(normalize)</t>
  </si>
  <si>
    <t>(frq shift)</t>
  </si>
  <si>
    <t>C[F]</t>
  </si>
  <si>
    <r>
      <t>C[</t>
    </r>
    <r>
      <rPr>
        <sz val="9"/>
        <rFont val="Symbol"/>
        <family val="1"/>
        <charset val="2"/>
      </rPr>
      <t>m</t>
    </r>
    <r>
      <rPr>
        <sz val="9"/>
        <rFont val="Times New Roman"/>
        <family val="1"/>
      </rPr>
      <t>F]</t>
    </r>
    <phoneticPr fontId="17"/>
  </si>
  <si>
    <t>C[pF]</t>
  </si>
  <si>
    <t>P</t>
    <phoneticPr fontId="5"/>
  </si>
  <si>
    <t>L[H]</t>
  </si>
  <si>
    <t>L[mH]</t>
  </si>
  <si>
    <r>
      <t>L[</t>
    </r>
    <r>
      <rPr>
        <sz val="9"/>
        <rFont val="Symbol"/>
        <family val="1"/>
        <charset val="2"/>
      </rPr>
      <t>m</t>
    </r>
    <r>
      <rPr>
        <sz val="9"/>
        <rFont val="Times New Roman"/>
        <family val="1"/>
      </rPr>
      <t>H]</t>
    </r>
    <phoneticPr fontId="17"/>
  </si>
  <si>
    <t>L[nH]</t>
  </si>
  <si>
    <t>S</t>
    <phoneticPr fontId="5"/>
  </si>
  <si>
    <t>C[mF]</t>
    <phoneticPr fontId="17"/>
  </si>
  <si>
    <t>L[mH]</t>
    <phoneticPr fontId="17"/>
  </si>
  <si>
    <t>T-circuit</t>
  </si>
  <si>
    <r>
      <t>p</t>
    </r>
    <r>
      <rPr>
        <u/>
        <sz val="11"/>
        <rFont val="Times New Roman"/>
        <family val="1"/>
      </rPr>
      <t>-circuit</t>
    </r>
    <phoneticPr fontId="17"/>
  </si>
  <si>
    <t>BRF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</si>
</sst>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6"/>
      <name val="Arial"/>
      <family val="2"/>
    </font>
    <font>
      <sz val="6"/>
      <name val="游ゴシック"/>
      <family val="2"/>
      <charset val="128"/>
      <scheme val="minor"/>
    </font>
    <font>
      <sz val="11"/>
      <name val="Times New Roman"/>
      <family val="1"/>
    </font>
    <font>
      <b/>
      <sz val="12"/>
      <name val="Arial"/>
      <family val="2"/>
    </font>
    <font>
      <b/>
      <sz val="20"/>
      <name val="Bookman Old Style"/>
      <family val="1"/>
    </font>
    <font>
      <sz val="12"/>
      <name val="Times New Roman"/>
      <family val="1"/>
    </font>
    <font>
      <i/>
      <sz val="8"/>
      <color indexed="55"/>
      <name val="Times New Roman"/>
      <family val="1"/>
    </font>
    <font>
      <i/>
      <sz val="6"/>
      <color indexed="55"/>
      <name val="Times New Roman"/>
      <family val="1"/>
    </font>
    <font>
      <sz val="9"/>
      <color indexed="55"/>
      <name val="Times New Roman"/>
      <family val="1"/>
    </font>
    <font>
      <sz val="8"/>
      <color indexed="55"/>
      <name val="Symbol"/>
      <family val="1"/>
      <charset val="2"/>
    </font>
    <font>
      <sz val="8"/>
      <color indexed="55"/>
      <name val="Times New Roman"/>
      <family val="1"/>
    </font>
    <font>
      <vertAlign val="superscript"/>
      <sz val="8"/>
      <color indexed="55"/>
      <name val="Times New Roman"/>
      <family val="1"/>
    </font>
    <font>
      <i/>
      <sz val="9"/>
      <color indexed="55"/>
      <name val="Times New Roman"/>
      <family val="1"/>
    </font>
    <font>
      <sz val="11"/>
      <name val="Arial"/>
      <family val="2"/>
    </font>
    <font>
      <sz val="9"/>
      <name val="Times New Roman"/>
      <family val="1"/>
    </font>
    <font>
      <sz val="9"/>
      <name val="Symbol"/>
      <family val="1"/>
      <charset val="2"/>
    </font>
    <font>
      <sz val="8"/>
      <name val="Arial"/>
      <family val="2"/>
    </font>
    <font>
      <u/>
      <sz val="11"/>
      <name val="Times New Roman"/>
      <family val="1"/>
    </font>
    <font>
      <u/>
      <sz val="11"/>
      <name val="Symbol"/>
      <family val="1"/>
      <charset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9" fillId="0" borderId="0" xfId="0" applyFont="1" applyAlignment="1"/>
    <xf numFmtId="0" fontId="1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14" fillId="0" borderId="1" xfId="0" applyFont="1" applyBorder="1" applyAlignment="1">
      <alignment horizontal="center"/>
    </xf>
    <xf numFmtId="0" fontId="3" fillId="0" borderId="5" xfId="0" applyFont="1" applyBorder="1" applyAlignment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3" fillId="2" borderId="1" xfId="0" applyFont="1" applyFill="1" applyBorder="1" applyAlignment="1"/>
    <xf numFmtId="0" fontId="3" fillId="3" borderId="1" xfId="0" applyFont="1" applyFill="1" applyBorder="1" applyAlignment="1"/>
    <xf numFmtId="0" fontId="3" fillId="0" borderId="5" xfId="0" applyFont="1" applyBorder="1" applyAlignment="1">
      <alignment horizontal="center"/>
    </xf>
    <xf numFmtId="0" fontId="3" fillId="0" borderId="8" xfId="0" applyFont="1" applyBorder="1" applyAlignment="1"/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20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12" xfId="0" applyFont="1" applyBorder="1" applyAlignment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45</xdr:row>
      <xdr:rowOff>53340</xdr:rowOff>
    </xdr:from>
    <xdr:to>
      <xdr:col>8</xdr:col>
      <xdr:colOff>434340</xdr:colOff>
      <xdr:row>50</xdr:row>
      <xdr:rowOff>7620</xdr:rowOff>
    </xdr:to>
    <xdr:grpSp>
      <xdr:nvGrpSpPr>
        <xdr:cNvPr id="2" name="Group 110">
          <a:extLst>
            <a:ext uri="{FF2B5EF4-FFF2-40B4-BE49-F238E27FC236}">
              <a16:creationId xmlns:a16="http://schemas.microsoft.com/office/drawing/2014/main" id="{77EED0FE-0D6B-4150-8A43-00B88A015A7A}"/>
            </a:ext>
          </a:extLst>
        </xdr:cNvPr>
        <xdr:cNvGrpSpPr>
          <a:grpSpLocks/>
        </xdr:cNvGrpSpPr>
      </xdr:nvGrpSpPr>
      <xdr:grpSpPr bwMode="auto">
        <a:xfrm>
          <a:off x="967740" y="8100060"/>
          <a:ext cx="3886200" cy="830580"/>
          <a:chOff x="152" y="915"/>
          <a:chExt cx="488" cy="95"/>
        </a:xfrm>
      </xdr:grpSpPr>
      <xdr:sp macro="" textlink="">
        <xdr:nvSpPr>
          <xdr:cNvPr id="3" name="Line 17">
            <a:extLst>
              <a:ext uri="{FF2B5EF4-FFF2-40B4-BE49-F238E27FC236}">
                <a16:creationId xmlns:a16="http://schemas.microsoft.com/office/drawing/2014/main" id="{49B66CCA-EA1E-48D0-22E7-6CD2B604D6E8}"/>
              </a:ext>
            </a:extLst>
          </xdr:cNvPr>
          <xdr:cNvSpPr>
            <a:spLocks noChangeShapeType="1"/>
          </xdr:cNvSpPr>
        </xdr:nvSpPr>
        <xdr:spPr bwMode="auto">
          <a:xfrm>
            <a:off x="444" y="929"/>
            <a:ext cx="7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18">
            <a:extLst>
              <a:ext uri="{FF2B5EF4-FFF2-40B4-BE49-F238E27FC236}">
                <a16:creationId xmlns:a16="http://schemas.microsoft.com/office/drawing/2014/main" id="{45E24809-77D4-43AF-D45B-DB804F9D35BD}"/>
              </a:ext>
            </a:extLst>
          </xdr:cNvPr>
          <xdr:cNvSpPr>
            <a:spLocks noChangeShapeType="1"/>
          </xdr:cNvSpPr>
        </xdr:nvSpPr>
        <xdr:spPr bwMode="auto">
          <a:xfrm>
            <a:off x="350" y="929"/>
            <a:ext cx="0" cy="8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テキスト 23">
            <a:extLst>
              <a:ext uri="{FF2B5EF4-FFF2-40B4-BE49-F238E27FC236}">
                <a16:creationId xmlns:a16="http://schemas.microsoft.com/office/drawing/2014/main" id="{02DE62C3-C458-FB51-40B0-D20E0E0578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4" y="944"/>
            <a:ext cx="33" cy="4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270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P4</a:t>
            </a:r>
          </a:p>
        </xdr:txBody>
      </xdr:sp>
      <xdr:sp macro="" textlink="">
        <xdr:nvSpPr>
          <xdr:cNvPr id="6" name="Line 20">
            <a:extLst>
              <a:ext uri="{FF2B5EF4-FFF2-40B4-BE49-F238E27FC236}">
                <a16:creationId xmlns:a16="http://schemas.microsoft.com/office/drawing/2014/main" id="{A06B5431-7182-9376-31C0-6809AF865CE8}"/>
              </a:ext>
            </a:extLst>
          </xdr:cNvPr>
          <xdr:cNvSpPr>
            <a:spLocks noChangeShapeType="1"/>
          </xdr:cNvSpPr>
        </xdr:nvSpPr>
        <xdr:spPr bwMode="auto">
          <a:xfrm>
            <a:off x="282" y="1009"/>
            <a:ext cx="16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21">
            <a:extLst>
              <a:ext uri="{FF2B5EF4-FFF2-40B4-BE49-F238E27FC236}">
                <a16:creationId xmlns:a16="http://schemas.microsoft.com/office/drawing/2014/main" id="{886542BA-62D2-0695-EF1B-E191E1DBACF9}"/>
              </a:ext>
            </a:extLst>
          </xdr:cNvPr>
          <xdr:cNvSpPr>
            <a:spLocks noChangeShapeType="1"/>
          </xdr:cNvSpPr>
        </xdr:nvSpPr>
        <xdr:spPr bwMode="auto">
          <a:xfrm>
            <a:off x="152" y="929"/>
            <a:ext cx="29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22">
            <a:extLst>
              <a:ext uri="{FF2B5EF4-FFF2-40B4-BE49-F238E27FC236}">
                <a16:creationId xmlns:a16="http://schemas.microsoft.com/office/drawing/2014/main" id="{92C8EB81-B796-E14F-17B5-243DBB707EF1}"/>
              </a:ext>
            </a:extLst>
          </xdr:cNvPr>
          <xdr:cNvSpPr>
            <a:spLocks noChangeShapeType="1"/>
          </xdr:cNvSpPr>
        </xdr:nvSpPr>
        <xdr:spPr bwMode="auto">
          <a:xfrm>
            <a:off x="256" y="929"/>
            <a:ext cx="0" cy="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テキスト 4">
            <a:extLst>
              <a:ext uri="{FF2B5EF4-FFF2-40B4-BE49-F238E27FC236}">
                <a16:creationId xmlns:a16="http://schemas.microsoft.com/office/drawing/2014/main" id="{71227031-48AB-F6E9-0970-D5A7AE69D6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0" y="945"/>
            <a:ext cx="33" cy="4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vert="vert270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P2</a:t>
            </a:r>
          </a:p>
        </xdr:txBody>
      </xdr:sp>
      <xdr:sp macro="" textlink="">
        <xdr:nvSpPr>
          <xdr:cNvPr id="10" name="テキスト 2">
            <a:extLst>
              <a:ext uri="{FF2B5EF4-FFF2-40B4-BE49-F238E27FC236}">
                <a16:creationId xmlns:a16="http://schemas.microsoft.com/office/drawing/2014/main" id="{D915F81E-C024-CD82-2A59-F1EA421D98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2" y="917"/>
            <a:ext cx="50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S1</a:t>
            </a:r>
          </a:p>
        </xdr:txBody>
      </xdr:sp>
      <xdr:sp macro="" textlink="">
        <xdr:nvSpPr>
          <xdr:cNvPr id="11" name="Line 25">
            <a:extLst>
              <a:ext uri="{FF2B5EF4-FFF2-40B4-BE49-F238E27FC236}">
                <a16:creationId xmlns:a16="http://schemas.microsoft.com/office/drawing/2014/main" id="{5DEF1D4F-F98E-5116-8892-3A10817735AB}"/>
              </a:ext>
            </a:extLst>
          </xdr:cNvPr>
          <xdr:cNvSpPr>
            <a:spLocks noChangeShapeType="1"/>
          </xdr:cNvSpPr>
        </xdr:nvSpPr>
        <xdr:spPr bwMode="auto">
          <a:xfrm>
            <a:off x="152" y="1009"/>
            <a:ext cx="14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26">
            <a:extLst>
              <a:ext uri="{FF2B5EF4-FFF2-40B4-BE49-F238E27FC236}">
                <a16:creationId xmlns:a16="http://schemas.microsoft.com/office/drawing/2014/main" id="{F0ABEA46-81BC-2CEA-6401-9F88FB8DD5CA}"/>
              </a:ext>
            </a:extLst>
          </xdr:cNvPr>
          <xdr:cNvSpPr>
            <a:spLocks noChangeShapeType="1"/>
          </xdr:cNvSpPr>
        </xdr:nvSpPr>
        <xdr:spPr bwMode="auto">
          <a:xfrm flipH="1">
            <a:off x="515" y="929"/>
            <a:ext cx="1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27">
            <a:extLst>
              <a:ext uri="{FF2B5EF4-FFF2-40B4-BE49-F238E27FC236}">
                <a16:creationId xmlns:a16="http://schemas.microsoft.com/office/drawing/2014/main" id="{35CE2906-5FE5-1ED0-AA35-785E28304CD3}"/>
              </a:ext>
            </a:extLst>
          </xdr:cNvPr>
          <xdr:cNvSpPr>
            <a:spLocks noChangeShapeType="1"/>
          </xdr:cNvSpPr>
        </xdr:nvSpPr>
        <xdr:spPr bwMode="auto">
          <a:xfrm flipH="1">
            <a:off x="550" y="929"/>
            <a:ext cx="0" cy="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テキスト 4">
            <a:extLst>
              <a:ext uri="{FF2B5EF4-FFF2-40B4-BE49-F238E27FC236}">
                <a16:creationId xmlns:a16="http://schemas.microsoft.com/office/drawing/2014/main" id="{91152142-03D2-2036-E74E-63AD104B9BD6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535" y="945"/>
            <a:ext cx="29" cy="4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270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Pn-1</a:t>
            </a:r>
          </a:p>
        </xdr:txBody>
      </xdr:sp>
      <xdr:sp macro="" textlink="">
        <xdr:nvSpPr>
          <xdr:cNvPr id="15" name="テキスト 2">
            <a:extLst>
              <a:ext uri="{FF2B5EF4-FFF2-40B4-BE49-F238E27FC236}">
                <a16:creationId xmlns:a16="http://schemas.microsoft.com/office/drawing/2014/main" id="{D876B1B2-006A-71EF-6E04-3087099A1AFB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567" y="919"/>
            <a:ext cx="4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Sn</a:t>
            </a:r>
          </a:p>
        </xdr:txBody>
      </xdr:sp>
      <xdr:sp macro="" textlink="">
        <xdr:nvSpPr>
          <xdr:cNvPr id="16" name="Line 30">
            <a:extLst>
              <a:ext uri="{FF2B5EF4-FFF2-40B4-BE49-F238E27FC236}">
                <a16:creationId xmlns:a16="http://schemas.microsoft.com/office/drawing/2014/main" id="{A046C893-C171-06E2-2F9F-563D56ED5BE2}"/>
              </a:ext>
            </a:extLst>
          </xdr:cNvPr>
          <xdr:cNvSpPr>
            <a:spLocks noChangeShapeType="1"/>
          </xdr:cNvSpPr>
        </xdr:nvSpPr>
        <xdr:spPr bwMode="auto">
          <a:xfrm flipH="1">
            <a:off x="515" y="1009"/>
            <a:ext cx="1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テキスト 24">
            <a:extLst>
              <a:ext uri="{FF2B5EF4-FFF2-40B4-BE49-F238E27FC236}">
                <a16:creationId xmlns:a16="http://schemas.microsoft.com/office/drawing/2014/main" id="{7D361245-27E3-E4CF-A01F-295D3559AC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0" y="916"/>
            <a:ext cx="49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S3</a:t>
            </a:r>
          </a:p>
        </xdr:txBody>
      </xdr:sp>
      <xdr:sp macro="" textlink="">
        <xdr:nvSpPr>
          <xdr:cNvPr id="18" name="テキスト 26">
            <a:extLst>
              <a:ext uri="{FF2B5EF4-FFF2-40B4-BE49-F238E27FC236}">
                <a16:creationId xmlns:a16="http://schemas.microsoft.com/office/drawing/2014/main" id="{1BD325E6-F7DC-4A1F-A7A2-54C5B30FC7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4" y="915"/>
            <a:ext cx="49" cy="2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S5</a:t>
            </a:r>
          </a:p>
        </xdr:txBody>
      </xdr:sp>
      <xdr:sp macro="" textlink="">
        <xdr:nvSpPr>
          <xdr:cNvPr id="19" name="Line 33">
            <a:extLst>
              <a:ext uri="{FF2B5EF4-FFF2-40B4-BE49-F238E27FC236}">
                <a16:creationId xmlns:a16="http://schemas.microsoft.com/office/drawing/2014/main" id="{ECF6625B-7BC4-7784-3055-E31500DEAEE9}"/>
              </a:ext>
            </a:extLst>
          </xdr:cNvPr>
          <xdr:cNvSpPr>
            <a:spLocks noChangeShapeType="1"/>
          </xdr:cNvSpPr>
        </xdr:nvSpPr>
        <xdr:spPr bwMode="auto">
          <a:xfrm>
            <a:off x="445" y="1009"/>
            <a:ext cx="7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7620</xdr:colOff>
      <xdr:row>52</xdr:row>
      <xdr:rowOff>53340</xdr:rowOff>
    </xdr:from>
    <xdr:to>
      <xdr:col>8</xdr:col>
      <xdr:colOff>434340</xdr:colOff>
      <xdr:row>57</xdr:row>
      <xdr:rowOff>7620</xdr:rowOff>
    </xdr:to>
    <xdr:grpSp>
      <xdr:nvGrpSpPr>
        <xdr:cNvPr id="20" name="Group 111">
          <a:extLst>
            <a:ext uri="{FF2B5EF4-FFF2-40B4-BE49-F238E27FC236}">
              <a16:creationId xmlns:a16="http://schemas.microsoft.com/office/drawing/2014/main" id="{087881C5-6750-474C-B7E8-0FF59D2B1B03}"/>
            </a:ext>
          </a:extLst>
        </xdr:cNvPr>
        <xdr:cNvGrpSpPr>
          <a:grpSpLocks/>
        </xdr:cNvGrpSpPr>
      </xdr:nvGrpSpPr>
      <xdr:grpSpPr bwMode="auto">
        <a:xfrm>
          <a:off x="967740" y="9326880"/>
          <a:ext cx="3886200" cy="830580"/>
          <a:chOff x="152" y="1055"/>
          <a:chExt cx="488" cy="95"/>
        </a:xfrm>
      </xdr:grpSpPr>
      <xdr:sp macro="" textlink="">
        <xdr:nvSpPr>
          <xdr:cNvPr id="21" name="Line 35">
            <a:extLst>
              <a:ext uri="{FF2B5EF4-FFF2-40B4-BE49-F238E27FC236}">
                <a16:creationId xmlns:a16="http://schemas.microsoft.com/office/drawing/2014/main" id="{6ED765E9-6343-D229-69FD-972BEC056A62}"/>
              </a:ext>
            </a:extLst>
          </xdr:cNvPr>
          <xdr:cNvSpPr>
            <a:spLocks noChangeShapeType="1"/>
          </xdr:cNvSpPr>
        </xdr:nvSpPr>
        <xdr:spPr bwMode="auto">
          <a:xfrm>
            <a:off x="444" y="1069"/>
            <a:ext cx="7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36">
            <a:extLst>
              <a:ext uri="{FF2B5EF4-FFF2-40B4-BE49-F238E27FC236}">
                <a16:creationId xmlns:a16="http://schemas.microsoft.com/office/drawing/2014/main" id="{06006628-0A8F-E715-7163-044ABEFE8C3A}"/>
              </a:ext>
            </a:extLst>
          </xdr:cNvPr>
          <xdr:cNvSpPr>
            <a:spLocks noChangeShapeType="1"/>
          </xdr:cNvSpPr>
        </xdr:nvSpPr>
        <xdr:spPr bwMode="auto">
          <a:xfrm>
            <a:off x="403" y="1069"/>
            <a:ext cx="0" cy="8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テキスト 23">
            <a:extLst>
              <a:ext uri="{FF2B5EF4-FFF2-40B4-BE49-F238E27FC236}">
                <a16:creationId xmlns:a16="http://schemas.microsoft.com/office/drawing/2014/main" id="{A39EDB9F-30BC-6DB0-F5DE-D4FB4600A2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7" y="1084"/>
            <a:ext cx="33" cy="4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270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P5</a:t>
            </a:r>
          </a:p>
        </xdr:txBody>
      </xdr:sp>
      <xdr:sp macro="" textlink="">
        <xdr:nvSpPr>
          <xdr:cNvPr id="24" name="Line 38">
            <a:extLst>
              <a:ext uri="{FF2B5EF4-FFF2-40B4-BE49-F238E27FC236}">
                <a16:creationId xmlns:a16="http://schemas.microsoft.com/office/drawing/2014/main" id="{373AB6C4-4547-79E7-B4DE-C01AF7F78A0D}"/>
              </a:ext>
            </a:extLst>
          </xdr:cNvPr>
          <xdr:cNvSpPr>
            <a:spLocks noChangeShapeType="1"/>
          </xdr:cNvSpPr>
        </xdr:nvSpPr>
        <xdr:spPr bwMode="auto">
          <a:xfrm>
            <a:off x="282" y="1149"/>
            <a:ext cx="16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39">
            <a:extLst>
              <a:ext uri="{FF2B5EF4-FFF2-40B4-BE49-F238E27FC236}">
                <a16:creationId xmlns:a16="http://schemas.microsoft.com/office/drawing/2014/main" id="{64E34124-E06E-F406-2766-D251DA534E79}"/>
              </a:ext>
            </a:extLst>
          </xdr:cNvPr>
          <xdr:cNvSpPr>
            <a:spLocks noChangeShapeType="1"/>
          </xdr:cNvSpPr>
        </xdr:nvSpPr>
        <xdr:spPr bwMode="auto">
          <a:xfrm>
            <a:off x="152" y="1069"/>
            <a:ext cx="29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40">
            <a:extLst>
              <a:ext uri="{FF2B5EF4-FFF2-40B4-BE49-F238E27FC236}">
                <a16:creationId xmlns:a16="http://schemas.microsoft.com/office/drawing/2014/main" id="{372380D8-076A-FC3C-FBDC-B1DEE5B546D6}"/>
              </a:ext>
            </a:extLst>
          </xdr:cNvPr>
          <xdr:cNvSpPr>
            <a:spLocks noChangeShapeType="1"/>
          </xdr:cNvSpPr>
        </xdr:nvSpPr>
        <xdr:spPr bwMode="auto">
          <a:xfrm>
            <a:off x="152" y="1149"/>
            <a:ext cx="14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Line 41">
            <a:extLst>
              <a:ext uri="{FF2B5EF4-FFF2-40B4-BE49-F238E27FC236}">
                <a16:creationId xmlns:a16="http://schemas.microsoft.com/office/drawing/2014/main" id="{9170E78C-5F21-EF2D-FF0B-95BDD8E05DDB}"/>
              </a:ext>
            </a:extLst>
          </xdr:cNvPr>
          <xdr:cNvSpPr>
            <a:spLocks noChangeShapeType="1"/>
          </xdr:cNvSpPr>
        </xdr:nvSpPr>
        <xdr:spPr bwMode="auto">
          <a:xfrm flipH="1">
            <a:off x="515" y="1069"/>
            <a:ext cx="1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42">
            <a:extLst>
              <a:ext uri="{FF2B5EF4-FFF2-40B4-BE49-F238E27FC236}">
                <a16:creationId xmlns:a16="http://schemas.microsoft.com/office/drawing/2014/main" id="{DC810140-8A18-8102-C4E6-2DE929A419D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4" y="1070"/>
            <a:ext cx="0" cy="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43">
            <a:extLst>
              <a:ext uri="{FF2B5EF4-FFF2-40B4-BE49-F238E27FC236}">
                <a16:creationId xmlns:a16="http://schemas.microsoft.com/office/drawing/2014/main" id="{7EA0DC3D-CD00-87B5-F539-D99D576F8DD6}"/>
              </a:ext>
            </a:extLst>
          </xdr:cNvPr>
          <xdr:cNvSpPr>
            <a:spLocks noChangeShapeType="1"/>
          </xdr:cNvSpPr>
        </xdr:nvSpPr>
        <xdr:spPr bwMode="auto">
          <a:xfrm flipH="1">
            <a:off x="515" y="1149"/>
            <a:ext cx="1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テキスト 24">
            <a:extLst>
              <a:ext uri="{FF2B5EF4-FFF2-40B4-BE49-F238E27FC236}">
                <a16:creationId xmlns:a16="http://schemas.microsoft.com/office/drawing/2014/main" id="{D928A446-3E73-5733-4A0F-F9425F2835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3" y="1056"/>
            <a:ext cx="49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S4</a:t>
            </a:r>
          </a:p>
        </xdr:txBody>
      </xdr:sp>
      <xdr:sp macro="" textlink="">
        <xdr:nvSpPr>
          <xdr:cNvPr id="31" name="テキスト 26">
            <a:extLst>
              <a:ext uri="{FF2B5EF4-FFF2-40B4-BE49-F238E27FC236}">
                <a16:creationId xmlns:a16="http://schemas.microsoft.com/office/drawing/2014/main" id="{C22363AC-5AA2-A8BD-0B5E-08B7CB978A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0" y="1055"/>
            <a:ext cx="49" cy="2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S2</a:t>
            </a:r>
          </a:p>
        </xdr:txBody>
      </xdr:sp>
      <xdr:sp macro="" textlink="">
        <xdr:nvSpPr>
          <xdr:cNvPr id="32" name="Line 46">
            <a:extLst>
              <a:ext uri="{FF2B5EF4-FFF2-40B4-BE49-F238E27FC236}">
                <a16:creationId xmlns:a16="http://schemas.microsoft.com/office/drawing/2014/main" id="{ABAA1579-3929-95F5-6694-1DE743264EDF}"/>
              </a:ext>
            </a:extLst>
          </xdr:cNvPr>
          <xdr:cNvSpPr>
            <a:spLocks noChangeShapeType="1"/>
          </xdr:cNvSpPr>
        </xdr:nvSpPr>
        <xdr:spPr bwMode="auto">
          <a:xfrm>
            <a:off x="445" y="1149"/>
            <a:ext cx="7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47">
            <a:extLst>
              <a:ext uri="{FF2B5EF4-FFF2-40B4-BE49-F238E27FC236}">
                <a16:creationId xmlns:a16="http://schemas.microsoft.com/office/drawing/2014/main" id="{42EBE698-8E45-9C87-3A1D-6329830CE876}"/>
              </a:ext>
            </a:extLst>
          </xdr:cNvPr>
          <xdr:cNvSpPr>
            <a:spLocks noChangeShapeType="1"/>
          </xdr:cNvSpPr>
        </xdr:nvSpPr>
        <xdr:spPr bwMode="auto">
          <a:xfrm>
            <a:off x="605" y="1070"/>
            <a:ext cx="0" cy="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テキスト 4">
            <a:extLst>
              <a:ext uri="{FF2B5EF4-FFF2-40B4-BE49-F238E27FC236}">
                <a16:creationId xmlns:a16="http://schemas.microsoft.com/office/drawing/2014/main" id="{CDC25D07-F99C-AD87-BE22-DC72B1E659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9" y="1086"/>
            <a:ext cx="33" cy="4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270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Pn</a:t>
            </a:r>
          </a:p>
        </xdr:txBody>
      </xdr:sp>
      <xdr:sp macro="" textlink="">
        <xdr:nvSpPr>
          <xdr:cNvPr id="35" name="テキスト 2">
            <a:extLst>
              <a:ext uri="{FF2B5EF4-FFF2-40B4-BE49-F238E27FC236}">
                <a16:creationId xmlns:a16="http://schemas.microsoft.com/office/drawing/2014/main" id="{AD8888A3-217C-2B8A-AC7B-CD725DAA00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" y="1058"/>
            <a:ext cx="50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Sn-1</a:t>
            </a:r>
          </a:p>
        </xdr:txBody>
      </xdr:sp>
      <xdr:sp macro="" textlink="">
        <xdr:nvSpPr>
          <xdr:cNvPr id="36" name="Line 50">
            <a:extLst>
              <a:ext uri="{FF2B5EF4-FFF2-40B4-BE49-F238E27FC236}">
                <a16:creationId xmlns:a16="http://schemas.microsoft.com/office/drawing/2014/main" id="{04EE57D6-D7A7-ABE6-A7DC-FEBB108FE132}"/>
              </a:ext>
            </a:extLst>
          </xdr:cNvPr>
          <xdr:cNvSpPr>
            <a:spLocks noChangeShapeType="1"/>
          </xdr:cNvSpPr>
        </xdr:nvSpPr>
        <xdr:spPr bwMode="auto">
          <a:xfrm>
            <a:off x="306" y="1069"/>
            <a:ext cx="0" cy="8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テキスト 23">
            <a:extLst>
              <a:ext uri="{FF2B5EF4-FFF2-40B4-BE49-F238E27FC236}">
                <a16:creationId xmlns:a16="http://schemas.microsoft.com/office/drawing/2014/main" id="{93AE79B4-6607-39AD-9A31-A876B3C3C9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0" y="1084"/>
            <a:ext cx="33" cy="4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270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P3</a:t>
            </a:r>
          </a:p>
        </xdr:txBody>
      </xdr:sp>
      <xdr:sp macro="" textlink="">
        <xdr:nvSpPr>
          <xdr:cNvPr id="38" name="テキスト 23">
            <a:extLst>
              <a:ext uri="{FF2B5EF4-FFF2-40B4-BE49-F238E27FC236}">
                <a16:creationId xmlns:a16="http://schemas.microsoft.com/office/drawing/2014/main" id="{B8D4B5E0-ED93-BCCB-B4E9-CEE72444EF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" y="1084"/>
            <a:ext cx="33" cy="4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270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P1</a:t>
            </a:r>
          </a:p>
        </xdr:txBody>
      </xdr:sp>
    </xdr:grpSp>
    <xdr:clientData/>
  </xdr:twoCellAnchor>
  <xdr:twoCellAnchor>
    <xdr:from>
      <xdr:col>9</xdr:col>
      <xdr:colOff>91440</xdr:colOff>
      <xdr:row>47</xdr:row>
      <xdr:rowOff>68580</xdr:rowOff>
    </xdr:from>
    <xdr:to>
      <xdr:col>12</xdr:col>
      <xdr:colOff>373380</xdr:colOff>
      <xdr:row>54</xdr:row>
      <xdr:rowOff>7620</xdr:rowOff>
    </xdr:to>
    <xdr:grpSp>
      <xdr:nvGrpSpPr>
        <xdr:cNvPr id="39" name="Group 112">
          <a:extLst>
            <a:ext uri="{FF2B5EF4-FFF2-40B4-BE49-F238E27FC236}">
              <a16:creationId xmlns:a16="http://schemas.microsoft.com/office/drawing/2014/main" id="{DCFCEEFE-7E54-4A59-A000-1F88E26E2D43}"/>
            </a:ext>
          </a:extLst>
        </xdr:cNvPr>
        <xdr:cNvGrpSpPr>
          <a:grpSpLocks/>
        </xdr:cNvGrpSpPr>
      </xdr:nvGrpSpPr>
      <xdr:grpSpPr bwMode="auto">
        <a:xfrm>
          <a:off x="5135880" y="8465820"/>
          <a:ext cx="2156460" cy="1165860"/>
          <a:chOff x="673" y="957"/>
          <a:chExt cx="252" cy="133"/>
        </a:xfrm>
      </xdr:grpSpPr>
      <xdr:sp macro="" textlink="">
        <xdr:nvSpPr>
          <xdr:cNvPr id="40" name="Line 108">
            <a:extLst>
              <a:ext uri="{FF2B5EF4-FFF2-40B4-BE49-F238E27FC236}">
                <a16:creationId xmlns:a16="http://schemas.microsoft.com/office/drawing/2014/main" id="{A551F46D-96C0-E841-95E1-2E8F3C842019}"/>
              </a:ext>
            </a:extLst>
          </xdr:cNvPr>
          <xdr:cNvSpPr>
            <a:spLocks noChangeShapeType="1"/>
          </xdr:cNvSpPr>
        </xdr:nvSpPr>
        <xdr:spPr bwMode="auto">
          <a:xfrm>
            <a:off x="673" y="969"/>
            <a:ext cx="6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1" name="Group 93">
            <a:extLst>
              <a:ext uri="{FF2B5EF4-FFF2-40B4-BE49-F238E27FC236}">
                <a16:creationId xmlns:a16="http://schemas.microsoft.com/office/drawing/2014/main" id="{99A96C51-C6CC-BD2D-61BB-3C066A883F8A}"/>
              </a:ext>
            </a:extLst>
          </xdr:cNvPr>
          <xdr:cNvGrpSpPr>
            <a:grpSpLocks/>
          </xdr:cNvGrpSpPr>
        </xdr:nvGrpSpPr>
        <xdr:grpSpPr bwMode="auto">
          <a:xfrm>
            <a:off x="773" y="957"/>
            <a:ext cx="152" cy="24"/>
            <a:chOff x="688" y="917"/>
            <a:chExt cx="152" cy="24"/>
          </a:xfrm>
        </xdr:grpSpPr>
        <xdr:sp macro="" textlink="">
          <xdr:nvSpPr>
            <xdr:cNvPr id="53" name="Line 92">
              <a:extLst>
                <a:ext uri="{FF2B5EF4-FFF2-40B4-BE49-F238E27FC236}">
                  <a16:creationId xmlns:a16="http://schemas.microsoft.com/office/drawing/2014/main" id="{E6D86D61-B970-74B8-3A24-ECBF8EC0D3D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88" y="929"/>
              <a:ext cx="15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4" name="テキスト 2">
              <a:extLst>
                <a:ext uri="{FF2B5EF4-FFF2-40B4-BE49-F238E27FC236}">
                  <a16:creationId xmlns:a16="http://schemas.microsoft.com/office/drawing/2014/main" id="{D04AD48E-3285-1CCF-BA4C-0C55BFF8B75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06" y="917"/>
              <a:ext cx="50" cy="24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Cn</a:t>
              </a:r>
            </a:p>
          </xdr:txBody>
        </xdr:sp>
        <xdr:sp macro="" textlink="">
          <xdr:nvSpPr>
            <xdr:cNvPr id="55" name="テキスト 2">
              <a:extLst>
                <a:ext uri="{FF2B5EF4-FFF2-40B4-BE49-F238E27FC236}">
                  <a16:creationId xmlns:a16="http://schemas.microsoft.com/office/drawing/2014/main" id="{96F73855-75F1-3CFB-ECA4-BB062B94D4D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75" y="917"/>
              <a:ext cx="50" cy="24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Ln</a:t>
              </a:r>
            </a:p>
          </xdr:txBody>
        </xdr:sp>
      </xdr:grpSp>
      <xdr:sp macro="" textlink="">
        <xdr:nvSpPr>
          <xdr:cNvPr id="42" name="テキスト 2">
            <a:extLst>
              <a:ext uri="{FF2B5EF4-FFF2-40B4-BE49-F238E27FC236}">
                <a16:creationId xmlns:a16="http://schemas.microsoft.com/office/drawing/2014/main" id="{8CF39DEA-2FB2-C0E9-CEF9-435989E917F0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683" y="957"/>
            <a:ext cx="4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Sn</a:t>
            </a:r>
          </a:p>
        </xdr:txBody>
      </xdr:sp>
      <xdr:sp macro="" textlink="">
        <xdr:nvSpPr>
          <xdr:cNvPr id="43" name="AutoShape 95">
            <a:extLst>
              <a:ext uri="{FF2B5EF4-FFF2-40B4-BE49-F238E27FC236}">
                <a16:creationId xmlns:a16="http://schemas.microsoft.com/office/drawing/2014/main" id="{C536D4A8-F604-79F9-C71C-9B0678D66C01}"/>
              </a:ext>
            </a:extLst>
          </xdr:cNvPr>
          <xdr:cNvSpPr>
            <a:spLocks noChangeArrowheads="1"/>
          </xdr:cNvSpPr>
        </xdr:nvSpPr>
        <xdr:spPr bwMode="auto">
          <a:xfrm>
            <a:off x="739" y="958"/>
            <a:ext cx="27" cy="22"/>
          </a:xfrm>
          <a:prstGeom prst="rightArrow">
            <a:avLst>
              <a:gd name="adj1" fmla="val 45454"/>
              <a:gd name="adj2" fmla="val 54545"/>
            </a:avLst>
          </a:prstGeom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4" name="Line 99">
            <a:extLst>
              <a:ext uri="{FF2B5EF4-FFF2-40B4-BE49-F238E27FC236}">
                <a16:creationId xmlns:a16="http://schemas.microsoft.com/office/drawing/2014/main" id="{5EF24C13-2930-20E8-41F0-44669C9A4CA9}"/>
              </a:ext>
            </a:extLst>
          </xdr:cNvPr>
          <xdr:cNvSpPr>
            <a:spLocks noChangeShapeType="1"/>
          </xdr:cNvSpPr>
        </xdr:nvSpPr>
        <xdr:spPr bwMode="auto">
          <a:xfrm flipH="1">
            <a:off x="823" y="1010"/>
            <a:ext cx="0" cy="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テキスト 4">
            <a:extLst>
              <a:ext uri="{FF2B5EF4-FFF2-40B4-BE49-F238E27FC236}">
                <a16:creationId xmlns:a16="http://schemas.microsoft.com/office/drawing/2014/main" id="{74AB847E-9D02-167A-088E-43CB6E77C16A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808" y="1026"/>
            <a:ext cx="29" cy="4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270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Cn-1</a:t>
            </a:r>
          </a:p>
        </xdr:txBody>
      </xdr:sp>
      <xdr:sp macro="" textlink="">
        <xdr:nvSpPr>
          <xdr:cNvPr id="46" name="Line 101">
            <a:extLst>
              <a:ext uri="{FF2B5EF4-FFF2-40B4-BE49-F238E27FC236}">
                <a16:creationId xmlns:a16="http://schemas.microsoft.com/office/drawing/2014/main" id="{0C33A298-744B-2F72-4F38-85FCEF410CEB}"/>
              </a:ext>
            </a:extLst>
          </xdr:cNvPr>
          <xdr:cNvSpPr>
            <a:spLocks noChangeShapeType="1"/>
          </xdr:cNvSpPr>
        </xdr:nvSpPr>
        <xdr:spPr bwMode="auto">
          <a:xfrm flipH="1">
            <a:off x="873" y="1010"/>
            <a:ext cx="0" cy="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テキスト 4">
            <a:extLst>
              <a:ext uri="{FF2B5EF4-FFF2-40B4-BE49-F238E27FC236}">
                <a16:creationId xmlns:a16="http://schemas.microsoft.com/office/drawing/2014/main" id="{926022AB-E3BA-38AA-6BC5-F6ACE1EF70C1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858" y="1026"/>
            <a:ext cx="29" cy="4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270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Ln-1</a:t>
            </a:r>
          </a:p>
        </xdr:txBody>
      </xdr:sp>
      <xdr:sp macro="" textlink="">
        <xdr:nvSpPr>
          <xdr:cNvPr id="48" name="Line 103">
            <a:extLst>
              <a:ext uri="{FF2B5EF4-FFF2-40B4-BE49-F238E27FC236}">
                <a16:creationId xmlns:a16="http://schemas.microsoft.com/office/drawing/2014/main" id="{A1A1D8FE-03AE-6405-44DC-4536CE42549F}"/>
              </a:ext>
            </a:extLst>
          </xdr:cNvPr>
          <xdr:cNvSpPr>
            <a:spLocks noChangeShapeType="1"/>
          </xdr:cNvSpPr>
        </xdr:nvSpPr>
        <xdr:spPr bwMode="auto">
          <a:xfrm>
            <a:off x="796" y="1009"/>
            <a:ext cx="10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104">
            <a:extLst>
              <a:ext uri="{FF2B5EF4-FFF2-40B4-BE49-F238E27FC236}">
                <a16:creationId xmlns:a16="http://schemas.microsoft.com/office/drawing/2014/main" id="{82887961-0D09-1D17-D91A-345B13BDF4E8}"/>
              </a:ext>
            </a:extLst>
          </xdr:cNvPr>
          <xdr:cNvSpPr>
            <a:spLocks noChangeShapeType="1"/>
          </xdr:cNvSpPr>
        </xdr:nvSpPr>
        <xdr:spPr bwMode="auto">
          <a:xfrm>
            <a:off x="795" y="1089"/>
            <a:ext cx="1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105">
            <a:extLst>
              <a:ext uri="{FF2B5EF4-FFF2-40B4-BE49-F238E27FC236}">
                <a16:creationId xmlns:a16="http://schemas.microsoft.com/office/drawing/2014/main" id="{F5769466-A17B-C8A4-773F-2E5300155FAA}"/>
              </a:ext>
            </a:extLst>
          </xdr:cNvPr>
          <xdr:cNvSpPr>
            <a:spLocks noChangeShapeType="1"/>
          </xdr:cNvSpPr>
        </xdr:nvSpPr>
        <xdr:spPr bwMode="auto">
          <a:xfrm flipH="1">
            <a:off x="703" y="1008"/>
            <a:ext cx="0" cy="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テキスト 4">
            <a:extLst>
              <a:ext uri="{FF2B5EF4-FFF2-40B4-BE49-F238E27FC236}">
                <a16:creationId xmlns:a16="http://schemas.microsoft.com/office/drawing/2014/main" id="{9C375D59-5199-A0BC-5340-F16CFD72CD6F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688" y="1024"/>
            <a:ext cx="29" cy="4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270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Pn-1</a:t>
            </a:r>
          </a:p>
        </xdr:txBody>
      </xdr:sp>
      <xdr:sp macro="" textlink="">
        <xdr:nvSpPr>
          <xdr:cNvPr id="52" name="AutoShape 107">
            <a:extLst>
              <a:ext uri="{FF2B5EF4-FFF2-40B4-BE49-F238E27FC236}">
                <a16:creationId xmlns:a16="http://schemas.microsoft.com/office/drawing/2014/main" id="{BCD3FF23-F90E-8174-64A9-FC820C6A88B2}"/>
              </a:ext>
            </a:extLst>
          </xdr:cNvPr>
          <xdr:cNvSpPr>
            <a:spLocks noChangeArrowheads="1"/>
          </xdr:cNvSpPr>
        </xdr:nvSpPr>
        <xdr:spPr bwMode="auto">
          <a:xfrm>
            <a:off x="739" y="1038"/>
            <a:ext cx="27" cy="22"/>
          </a:xfrm>
          <a:prstGeom prst="rightArrow">
            <a:avLst>
              <a:gd name="adj1" fmla="val 45454"/>
              <a:gd name="adj2" fmla="val 54545"/>
            </a:avLst>
          </a:prstGeom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</xdr:col>
      <xdr:colOff>7620</xdr:colOff>
      <xdr:row>96</xdr:row>
      <xdr:rowOff>53340</xdr:rowOff>
    </xdr:from>
    <xdr:to>
      <xdr:col>8</xdr:col>
      <xdr:colOff>434340</xdr:colOff>
      <xdr:row>101</xdr:row>
      <xdr:rowOff>7620</xdr:rowOff>
    </xdr:to>
    <xdr:grpSp>
      <xdr:nvGrpSpPr>
        <xdr:cNvPr id="56" name="Group 167">
          <a:extLst>
            <a:ext uri="{FF2B5EF4-FFF2-40B4-BE49-F238E27FC236}">
              <a16:creationId xmlns:a16="http://schemas.microsoft.com/office/drawing/2014/main" id="{DD8B4CED-5E48-4562-863B-1D8410F365D1}"/>
            </a:ext>
          </a:extLst>
        </xdr:cNvPr>
        <xdr:cNvGrpSpPr>
          <a:grpSpLocks/>
        </xdr:cNvGrpSpPr>
      </xdr:nvGrpSpPr>
      <xdr:grpSpPr bwMode="auto">
        <a:xfrm>
          <a:off x="967740" y="17061180"/>
          <a:ext cx="3886200" cy="830580"/>
          <a:chOff x="152" y="1936"/>
          <a:chExt cx="488" cy="95"/>
        </a:xfrm>
      </xdr:grpSpPr>
      <xdr:sp macro="" textlink="">
        <xdr:nvSpPr>
          <xdr:cNvPr id="57" name="Line 114">
            <a:extLst>
              <a:ext uri="{FF2B5EF4-FFF2-40B4-BE49-F238E27FC236}">
                <a16:creationId xmlns:a16="http://schemas.microsoft.com/office/drawing/2014/main" id="{343D9802-0A2D-6065-31A1-BC246A3F456A}"/>
              </a:ext>
            </a:extLst>
          </xdr:cNvPr>
          <xdr:cNvSpPr>
            <a:spLocks noChangeShapeType="1"/>
          </xdr:cNvSpPr>
        </xdr:nvSpPr>
        <xdr:spPr bwMode="auto">
          <a:xfrm>
            <a:off x="444" y="1950"/>
            <a:ext cx="7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115">
            <a:extLst>
              <a:ext uri="{FF2B5EF4-FFF2-40B4-BE49-F238E27FC236}">
                <a16:creationId xmlns:a16="http://schemas.microsoft.com/office/drawing/2014/main" id="{82D891A9-5C90-B405-228D-922107507FC5}"/>
              </a:ext>
            </a:extLst>
          </xdr:cNvPr>
          <xdr:cNvSpPr>
            <a:spLocks noChangeShapeType="1"/>
          </xdr:cNvSpPr>
        </xdr:nvSpPr>
        <xdr:spPr bwMode="auto">
          <a:xfrm>
            <a:off x="350" y="1950"/>
            <a:ext cx="0" cy="8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テキスト 23">
            <a:extLst>
              <a:ext uri="{FF2B5EF4-FFF2-40B4-BE49-F238E27FC236}">
                <a16:creationId xmlns:a16="http://schemas.microsoft.com/office/drawing/2014/main" id="{B84664F4-EC42-619D-DFB8-CC4FA84EE0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4" y="1965"/>
            <a:ext cx="33" cy="4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270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S4</a:t>
            </a:r>
          </a:p>
        </xdr:txBody>
      </xdr:sp>
      <xdr:sp macro="" textlink="">
        <xdr:nvSpPr>
          <xdr:cNvPr id="60" name="Line 117">
            <a:extLst>
              <a:ext uri="{FF2B5EF4-FFF2-40B4-BE49-F238E27FC236}">
                <a16:creationId xmlns:a16="http://schemas.microsoft.com/office/drawing/2014/main" id="{C0BCB2E2-0FEF-D6C3-1ADE-67E403834492}"/>
              </a:ext>
            </a:extLst>
          </xdr:cNvPr>
          <xdr:cNvSpPr>
            <a:spLocks noChangeShapeType="1"/>
          </xdr:cNvSpPr>
        </xdr:nvSpPr>
        <xdr:spPr bwMode="auto">
          <a:xfrm>
            <a:off x="282" y="2030"/>
            <a:ext cx="16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118">
            <a:extLst>
              <a:ext uri="{FF2B5EF4-FFF2-40B4-BE49-F238E27FC236}">
                <a16:creationId xmlns:a16="http://schemas.microsoft.com/office/drawing/2014/main" id="{E23C47C0-4C1A-3467-0186-9EF224605760}"/>
              </a:ext>
            </a:extLst>
          </xdr:cNvPr>
          <xdr:cNvSpPr>
            <a:spLocks noChangeShapeType="1"/>
          </xdr:cNvSpPr>
        </xdr:nvSpPr>
        <xdr:spPr bwMode="auto">
          <a:xfrm>
            <a:off x="152" y="1950"/>
            <a:ext cx="29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Line 119">
            <a:extLst>
              <a:ext uri="{FF2B5EF4-FFF2-40B4-BE49-F238E27FC236}">
                <a16:creationId xmlns:a16="http://schemas.microsoft.com/office/drawing/2014/main" id="{D929E32B-A2FE-DF32-39F4-76354B282FAD}"/>
              </a:ext>
            </a:extLst>
          </xdr:cNvPr>
          <xdr:cNvSpPr>
            <a:spLocks noChangeShapeType="1"/>
          </xdr:cNvSpPr>
        </xdr:nvSpPr>
        <xdr:spPr bwMode="auto">
          <a:xfrm>
            <a:off x="256" y="1950"/>
            <a:ext cx="0" cy="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テキスト 4">
            <a:extLst>
              <a:ext uri="{FF2B5EF4-FFF2-40B4-BE49-F238E27FC236}">
                <a16:creationId xmlns:a16="http://schemas.microsoft.com/office/drawing/2014/main" id="{FBD71AA2-8288-E91F-E3BA-2EA2D8F872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0" y="1966"/>
            <a:ext cx="33" cy="4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vert="vert270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S2</a:t>
            </a:r>
          </a:p>
        </xdr:txBody>
      </xdr:sp>
      <xdr:sp macro="" textlink="">
        <xdr:nvSpPr>
          <xdr:cNvPr id="64" name="テキスト 2">
            <a:extLst>
              <a:ext uri="{FF2B5EF4-FFF2-40B4-BE49-F238E27FC236}">
                <a16:creationId xmlns:a16="http://schemas.microsoft.com/office/drawing/2014/main" id="{516AF071-742C-CFFC-2C2B-1A8C69389F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2" y="1938"/>
            <a:ext cx="50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P1</a:t>
            </a:r>
          </a:p>
        </xdr:txBody>
      </xdr:sp>
      <xdr:sp macro="" textlink="">
        <xdr:nvSpPr>
          <xdr:cNvPr id="65" name="Line 122">
            <a:extLst>
              <a:ext uri="{FF2B5EF4-FFF2-40B4-BE49-F238E27FC236}">
                <a16:creationId xmlns:a16="http://schemas.microsoft.com/office/drawing/2014/main" id="{5EE8061F-92FA-E99E-B84C-FCE523168FEE}"/>
              </a:ext>
            </a:extLst>
          </xdr:cNvPr>
          <xdr:cNvSpPr>
            <a:spLocks noChangeShapeType="1"/>
          </xdr:cNvSpPr>
        </xdr:nvSpPr>
        <xdr:spPr bwMode="auto">
          <a:xfrm>
            <a:off x="152" y="2030"/>
            <a:ext cx="14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" name="Line 123">
            <a:extLst>
              <a:ext uri="{FF2B5EF4-FFF2-40B4-BE49-F238E27FC236}">
                <a16:creationId xmlns:a16="http://schemas.microsoft.com/office/drawing/2014/main" id="{DBDD3021-F39C-5719-2E9E-369A59926A63}"/>
              </a:ext>
            </a:extLst>
          </xdr:cNvPr>
          <xdr:cNvSpPr>
            <a:spLocks noChangeShapeType="1"/>
          </xdr:cNvSpPr>
        </xdr:nvSpPr>
        <xdr:spPr bwMode="auto">
          <a:xfrm flipH="1">
            <a:off x="515" y="1950"/>
            <a:ext cx="1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Line 124">
            <a:extLst>
              <a:ext uri="{FF2B5EF4-FFF2-40B4-BE49-F238E27FC236}">
                <a16:creationId xmlns:a16="http://schemas.microsoft.com/office/drawing/2014/main" id="{95F0887D-92D7-877E-39DD-E40D49C80367}"/>
              </a:ext>
            </a:extLst>
          </xdr:cNvPr>
          <xdr:cNvSpPr>
            <a:spLocks noChangeShapeType="1"/>
          </xdr:cNvSpPr>
        </xdr:nvSpPr>
        <xdr:spPr bwMode="auto">
          <a:xfrm flipH="1">
            <a:off x="550" y="1950"/>
            <a:ext cx="0" cy="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テキスト 4">
            <a:extLst>
              <a:ext uri="{FF2B5EF4-FFF2-40B4-BE49-F238E27FC236}">
                <a16:creationId xmlns:a16="http://schemas.microsoft.com/office/drawing/2014/main" id="{540C2115-57ED-864A-96D8-F6703FE6F683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535" y="1966"/>
            <a:ext cx="29" cy="4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270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Sn-1</a:t>
            </a:r>
          </a:p>
        </xdr:txBody>
      </xdr:sp>
      <xdr:sp macro="" textlink="">
        <xdr:nvSpPr>
          <xdr:cNvPr id="69" name="テキスト 2">
            <a:extLst>
              <a:ext uri="{FF2B5EF4-FFF2-40B4-BE49-F238E27FC236}">
                <a16:creationId xmlns:a16="http://schemas.microsoft.com/office/drawing/2014/main" id="{E5E505F1-84A6-A099-86DE-21CFAFB74396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567" y="1940"/>
            <a:ext cx="4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Pn</a:t>
            </a:r>
          </a:p>
        </xdr:txBody>
      </xdr:sp>
      <xdr:sp macro="" textlink="">
        <xdr:nvSpPr>
          <xdr:cNvPr id="70" name="Line 127">
            <a:extLst>
              <a:ext uri="{FF2B5EF4-FFF2-40B4-BE49-F238E27FC236}">
                <a16:creationId xmlns:a16="http://schemas.microsoft.com/office/drawing/2014/main" id="{68779AE5-6DB0-30BD-C732-02AF41F8AF54}"/>
              </a:ext>
            </a:extLst>
          </xdr:cNvPr>
          <xdr:cNvSpPr>
            <a:spLocks noChangeShapeType="1"/>
          </xdr:cNvSpPr>
        </xdr:nvSpPr>
        <xdr:spPr bwMode="auto">
          <a:xfrm flipH="1">
            <a:off x="515" y="2030"/>
            <a:ext cx="1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テキスト 24">
            <a:extLst>
              <a:ext uri="{FF2B5EF4-FFF2-40B4-BE49-F238E27FC236}">
                <a16:creationId xmlns:a16="http://schemas.microsoft.com/office/drawing/2014/main" id="{2771BD5A-C18C-9B8D-755B-FB862C0D0C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0" y="1937"/>
            <a:ext cx="49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P3</a:t>
            </a:r>
          </a:p>
        </xdr:txBody>
      </xdr:sp>
      <xdr:sp macro="" textlink="">
        <xdr:nvSpPr>
          <xdr:cNvPr id="72" name="テキスト 26">
            <a:extLst>
              <a:ext uri="{FF2B5EF4-FFF2-40B4-BE49-F238E27FC236}">
                <a16:creationId xmlns:a16="http://schemas.microsoft.com/office/drawing/2014/main" id="{7FD80842-A497-3872-4068-93564EB5CA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4" y="1936"/>
            <a:ext cx="49" cy="2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P5</a:t>
            </a:r>
          </a:p>
        </xdr:txBody>
      </xdr:sp>
      <xdr:sp macro="" textlink="">
        <xdr:nvSpPr>
          <xdr:cNvPr id="73" name="Line 130">
            <a:extLst>
              <a:ext uri="{FF2B5EF4-FFF2-40B4-BE49-F238E27FC236}">
                <a16:creationId xmlns:a16="http://schemas.microsoft.com/office/drawing/2014/main" id="{52785FA9-9A9A-04FB-10F3-64B103DB359D}"/>
              </a:ext>
            </a:extLst>
          </xdr:cNvPr>
          <xdr:cNvSpPr>
            <a:spLocks noChangeShapeType="1"/>
          </xdr:cNvSpPr>
        </xdr:nvSpPr>
        <xdr:spPr bwMode="auto">
          <a:xfrm>
            <a:off x="445" y="2030"/>
            <a:ext cx="7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7620</xdr:colOff>
      <xdr:row>103</xdr:row>
      <xdr:rowOff>53340</xdr:rowOff>
    </xdr:from>
    <xdr:to>
      <xdr:col>8</xdr:col>
      <xdr:colOff>434340</xdr:colOff>
      <xdr:row>108</xdr:row>
      <xdr:rowOff>7620</xdr:rowOff>
    </xdr:to>
    <xdr:grpSp>
      <xdr:nvGrpSpPr>
        <xdr:cNvPr id="74" name="Group 168">
          <a:extLst>
            <a:ext uri="{FF2B5EF4-FFF2-40B4-BE49-F238E27FC236}">
              <a16:creationId xmlns:a16="http://schemas.microsoft.com/office/drawing/2014/main" id="{ED95ADFE-57D5-4751-96C0-7DE6B2026E11}"/>
            </a:ext>
          </a:extLst>
        </xdr:cNvPr>
        <xdr:cNvGrpSpPr>
          <a:grpSpLocks/>
        </xdr:cNvGrpSpPr>
      </xdr:nvGrpSpPr>
      <xdr:grpSpPr bwMode="auto">
        <a:xfrm>
          <a:off x="967740" y="18288000"/>
          <a:ext cx="3886200" cy="830580"/>
          <a:chOff x="152" y="2076"/>
          <a:chExt cx="488" cy="95"/>
        </a:xfrm>
      </xdr:grpSpPr>
      <xdr:sp macro="" textlink="">
        <xdr:nvSpPr>
          <xdr:cNvPr id="75" name="Line 132">
            <a:extLst>
              <a:ext uri="{FF2B5EF4-FFF2-40B4-BE49-F238E27FC236}">
                <a16:creationId xmlns:a16="http://schemas.microsoft.com/office/drawing/2014/main" id="{5FD39C28-22F8-BBA5-F0F0-B8D62A12CFC2}"/>
              </a:ext>
            </a:extLst>
          </xdr:cNvPr>
          <xdr:cNvSpPr>
            <a:spLocks noChangeShapeType="1"/>
          </xdr:cNvSpPr>
        </xdr:nvSpPr>
        <xdr:spPr bwMode="auto">
          <a:xfrm>
            <a:off x="444" y="2090"/>
            <a:ext cx="7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Line 133">
            <a:extLst>
              <a:ext uri="{FF2B5EF4-FFF2-40B4-BE49-F238E27FC236}">
                <a16:creationId xmlns:a16="http://schemas.microsoft.com/office/drawing/2014/main" id="{4D632713-FB8A-9D7F-F1F9-E769307C34EE}"/>
              </a:ext>
            </a:extLst>
          </xdr:cNvPr>
          <xdr:cNvSpPr>
            <a:spLocks noChangeShapeType="1"/>
          </xdr:cNvSpPr>
        </xdr:nvSpPr>
        <xdr:spPr bwMode="auto">
          <a:xfrm>
            <a:off x="403" y="2090"/>
            <a:ext cx="0" cy="8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" name="テキスト 23">
            <a:extLst>
              <a:ext uri="{FF2B5EF4-FFF2-40B4-BE49-F238E27FC236}">
                <a16:creationId xmlns:a16="http://schemas.microsoft.com/office/drawing/2014/main" id="{A7E72E9E-2EE4-D65C-C889-2BB1807B29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7" y="2105"/>
            <a:ext cx="33" cy="4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270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S5</a:t>
            </a:r>
          </a:p>
        </xdr:txBody>
      </xdr:sp>
      <xdr:sp macro="" textlink="">
        <xdr:nvSpPr>
          <xdr:cNvPr id="78" name="Line 135">
            <a:extLst>
              <a:ext uri="{FF2B5EF4-FFF2-40B4-BE49-F238E27FC236}">
                <a16:creationId xmlns:a16="http://schemas.microsoft.com/office/drawing/2014/main" id="{6396A057-C688-1663-36B6-F2E6382DFFBF}"/>
              </a:ext>
            </a:extLst>
          </xdr:cNvPr>
          <xdr:cNvSpPr>
            <a:spLocks noChangeShapeType="1"/>
          </xdr:cNvSpPr>
        </xdr:nvSpPr>
        <xdr:spPr bwMode="auto">
          <a:xfrm>
            <a:off x="282" y="2170"/>
            <a:ext cx="16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Line 136">
            <a:extLst>
              <a:ext uri="{FF2B5EF4-FFF2-40B4-BE49-F238E27FC236}">
                <a16:creationId xmlns:a16="http://schemas.microsoft.com/office/drawing/2014/main" id="{F6F6DD11-459B-6486-DB82-353700DB9A09}"/>
              </a:ext>
            </a:extLst>
          </xdr:cNvPr>
          <xdr:cNvSpPr>
            <a:spLocks noChangeShapeType="1"/>
          </xdr:cNvSpPr>
        </xdr:nvSpPr>
        <xdr:spPr bwMode="auto">
          <a:xfrm>
            <a:off x="152" y="2090"/>
            <a:ext cx="29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" name="Line 137">
            <a:extLst>
              <a:ext uri="{FF2B5EF4-FFF2-40B4-BE49-F238E27FC236}">
                <a16:creationId xmlns:a16="http://schemas.microsoft.com/office/drawing/2014/main" id="{49AE2687-A015-AE59-EB71-D1EC075D5080}"/>
              </a:ext>
            </a:extLst>
          </xdr:cNvPr>
          <xdr:cNvSpPr>
            <a:spLocks noChangeShapeType="1"/>
          </xdr:cNvSpPr>
        </xdr:nvSpPr>
        <xdr:spPr bwMode="auto">
          <a:xfrm>
            <a:off x="152" y="2170"/>
            <a:ext cx="14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" name="Line 138">
            <a:extLst>
              <a:ext uri="{FF2B5EF4-FFF2-40B4-BE49-F238E27FC236}">
                <a16:creationId xmlns:a16="http://schemas.microsoft.com/office/drawing/2014/main" id="{6F2E5C54-BC9C-FAE2-1459-48508BFC2F72}"/>
              </a:ext>
            </a:extLst>
          </xdr:cNvPr>
          <xdr:cNvSpPr>
            <a:spLocks noChangeShapeType="1"/>
          </xdr:cNvSpPr>
        </xdr:nvSpPr>
        <xdr:spPr bwMode="auto">
          <a:xfrm flipH="1">
            <a:off x="515" y="2090"/>
            <a:ext cx="1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" name="Line 139">
            <a:extLst>
              <a:ext uri="{FF2B5EF4-FFF2-40B4-BE49-F238E27FC236}">
                <a16:creationId xmlns:a16="http://schemas.microsoft.com/office/drawing/2014/main" id="{82899EA8-94E6-522B-1C8E-DAED3745D038}"/>
              </a:ext>
            </a:extLst>
          </xdr:cNvPr>
          <xdr:cNvSpPr>
            <a:spLocks noChangeShapeType="1"/>
          </xdr:cNvSpPr>
        </xdr:nvSpPr>
        <xdr:spPr bwMode="auto">
          <a:xfrm flipH="1">
            <a:off x="204" y="2091"/>
            <a:ext cx="0" cy="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" name="Line 140">
            <a:extLst>
              <a:ext uri="{FF2B5EF4-FFF2-40B4-BE49-F238E27FC236}">
                <a16:creationId xmlns:a16="http://schemas.microsoft.com/office/drawing/2014/main" id="{28635A2C-A678-820B-5CAB-291DFC95F5B0}"/>
              </a:ext>
            </a:extLst>
          </xdr:cNvPr>
          <xdr:cNvSpPr>
            <a:spLocks noChangeShapeType="1"/>
          </xdr:cNvSpPr>
        </xdr:nvSpPr>
        <xdr:spPr bwMode="auto">
          <a:xfrm flipH="1">
            <a:off x="515" y="2170"/>
            <a:ext cx="1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" name="テキスト 24">
            <a:extLst>
              <a:ext uri="{FF2B5EF4-FFF2-40B4-BE49-F238E27FC236}">
                <a16:creationId xmlns:a16="http://schemas.microsoft.com/office/drawing/2014/main" id="{1C3D092A-C4DC-5DF0-2D09-9ECEC5D1F2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3" y="2077"/>
            <a:ext cx="49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P4</a:t>
            </a:r>
          </a:p>
        </xdr:txBody>
      </xdr:sp>
      <xdr:sp macro="" textlink="">
        <xdr:nvSpPr>
          <xdr:cNvPr id="85" name="テキスト 26">
            <a:extLst>
              <a:ext uri="{FF2B5EF4-FFF2-40B4-BE49-F238E27FC236}">
                <a16:creationId xmlns:a16="http://schemas.microsoft.com/office/drawing/2014/main" id="{873D5899-016A-6B9B-3C13-5209C5A0CB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0" y="2076"/>
            <a:ext cx="49" cy="2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P2</a:t>
            </a:r>
          </a:p>
        </xdr:txBody>
      </xdr:sp>
      <xdr:sp macro="" textlink="">
        <xdr:nvSpPr>
          <xdr:cNvPr id="86" name="Line 143">
            <a:extLst>
              <a:ext uri="{FF2B5EF4-FFF2-40B4-BE49-F238E27FC236}">
                <a16:creationId xmlns:a16="http://schemas.microsoft.com/office/drawing/2014/main" id="{6AB0AC8B-D08C-B658-9AFF-60395E18CB25}"/>
              </a:ext>
            </a:extLst>
          </xdr:cNvPr>
          <xdr:cNvSpPr>
            <a:spLocks noChangeShapeType="1"/>
          </xdr:cNvSpPr>
        </xdr:nvSpPr>
        <xdr:spPr bwMode="auto">
          <a:xfrm>
            <a:off x="445" y="2170"/>
            <a:ext cx="7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" name="Line 144">
            <a:extLst>
              <a:ext uri="{FF2B5EF4-FFF2-40B4-BE49-F238E27FC236}">
                <a16:creationId xmlns:a16="http://schemas.microsoft.com/office/drawing/2014/main" id="{62AB7A99-C9D3-A8A7-E0CD-67B9E44FF867}"/>
              </a:ext>
            </a:extLst>
          </xdr:cNvPr>
          <xdr:cNvSpPr>
            <a:spLocks noChangeShapeType="1"/>
          </xdr:cNvSpPr>
        </xdr:nvSpPr>
        <xdr:spPr bwMode="auto">
          <a:xfrm>
            <a:off x="605" y="2091"/>
            <a:ext cx="0" cy="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" name="テキスト 4">
            <a:extLst>
              <a:ext uri="{FF2B5EF4-FFF2-40B4-BE49-F238E27FC236}">
                <a16:creationId xmlns:a16="http://schemas.microsoft.com/office/drawing/2014/main" id="{6965B234-4F20-8100-E817-B0484C52056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9" y="2107"/>
            <a:ext cx="33" cy="4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270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Sn</a:t>
            </a:r>
          </a:p>
        </xdr:txBody>
      </xdr:sp>
      <xdr:sp macro="" textlink="">
        <xdr:nvSpPr>
          <xdr:cNvPr id="89" name="テキスト 2">
            <a:extLst>
              <a:ext uri="{FF2B5EF4-FFF2-40B4-BE49-F238E27FC236}">
                <a16:creationId xmlns:a16="http://schemas.microsoft.com/office/drawing/2014/main" id="{3CC46DE2-9B1A-31FD-FD07-BEC1595C3F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" y="2079"/>
            <a:ext cx="50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Pn-1</a:t>
            </a:r>
          </a:p>
        </xdr:txBody>
      </xdr:sp>
      <xdr:sp macro="" textlink="">
        <xdr:nvSpPr>
          <xdr:cNvPr id="90" name="Line 147">
            <a:extLst>
              <a:ext uri="{FF2B5EF4-FFF2-40B4-BE49-F238E27FC236}">
                <a16:creationId xmlns:a16="http://schemas.microsoft.com/office/drawing/2014/main" id="{3EBD8DAE-E6BD-DE30-47DA-C870614FDEFE}"/>
              </a:ext>
            </a:extLst>
          </xdr:cNvPr>
          <xdr:cNvSpPr>
            <a:spLocks noChangeShapeType="1"/>
          </xdr:cNvSpPr>
        </xdr:nvSpPr>
        <xdr:spPr bwMode="auto">
          <a:xfrm>
            <a:off x="306" y="2090"/>
            <a:ext cx="0" cy="8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" name="テキスト 23">
            <a:extLst>
              <a:ext uri="{FF2B5EF4-FFF2-40B4-BE49-F238E27FC236}">
                <a16:creationId xmlns:a16="http://schemas.microsoft.com/office/drawing/2014/main" id="{2F15FE66-4041-A077-F9F2-32199634D9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0" y="2105"/>
            <a:ext cx="33" cy="4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270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S3</a:t>
            </a:r>
          </a:p>
        </xdr:txBody>
      </xdr:sp>
      <xdr:sp macro="" textlink="">
        <xdr:nvSpPr>
          <xdr:cNvPr id="92" name="テキスト 23">
            <a:extLst>
              <a:ext uri="{FF2B5EF4-FFF2-40B4-BE49-F238E27FC236}">
                <a16:creationId xmlns:a16="http://schemas.microsoft.com/office/drawing/2014/main" id="{F45531FC-D24F-F0A0-A154-3B42BF3EA4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" y="2105"/>
            <a:ext cx="33" cy="4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270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S1</a:t>
            </a:r>
          </a:p>
        </xdr:txBody>
      </xdr:sp>
    </xdr:grpSp>
    <xdr:clientData/>
  </xdr:twoCellAnchor>
  <xdr:twoCellAnchor>
    <xdr:from>
      <xdr:col>9</xdr:col>
      <xdr:colOff>91440</xdr:colOff>
      <xdr:row>98</xdr:row>
      <xdr:rowOff>68580</xdr:rowOff>
    </xdr:from>
    <xdr:to>
      <xdr:col>12</xdr:col>
      <xdr:colOff>373380</xdr:colOff>
      <xdr:row>105</xdr:row>
      <xdr:rowOff>7620</xdr:rowOff>
    </xdr:to>
    <xdr:grpSp>
      <xdr:nvGrpSpPr>
        <xdr:cNvPr id="93" name="Group 150">
          <a:extLst>
            <a:ext uri="{FF2B5EF4-FFF2-40B4-BE49-F238E27FC236}">
              <a16:creationId xmlns:a16="http://schemas.microsoft.com/office/drawing/2014/main" id="{360F672B-BEA6-42FE-B6BD-3278024FD01F}"/>
            </a:ext>
          </a:extLst>
        </xdr:cNvPr>
        <xdr:cNvGrpSpPr>
          <a:grpSpLocks/>
        </xdr:cNvGrpSpPr>
      </xdr:nvGrpSpPr>
      <xdr:grpSpPr bwMode="auto">
        <a:xfrm>
          <a:off x="5135880" y="17426940"/>
          <a:ext cx="2156460" cy="1165860"/>
          <a:chOff x="673" y="957"/>
          <a:chExt cx="252" cy="133"/>
        </a:xfrm>
      </xdr:grpSpPr>
      <xdr:sp macro="" textlink="">
        <xdr:nvSpPr>
          <xdr:cNvPr id="94" name="Line 151">
            <a:extLst>
              <a:ext uri="{FF2B5EF4-FFF2-40B4-BE49-F238E27FC236}">
                <a16:creationId xmlns:a16="http://schemas.microsoft.com/office/drawing/2014/main" id="{A73AB527-2F86-21EC-4E90-F06689B27A18}"/>
              </a:ext>
            </a:extLst>
          </xdr:cNvPr>
          <xdr:cNvSpPr>
            <a:spLocks noChangeShapeType="1"/>
          </xdr:cNvSpPr>
        </xdr:nvSpPr>
        <xdr:spPr bwMode="auto">
          <a:xfrm>
            <a:off x="673" y="969"/>
            <a:ext cx="6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95" name="Group 152">
            <a:extLst>
              <a:ext uri="{FF2B5EF4-FFF2-40B4-BE49-F238E27FC236}">
                <a16:creationId xmlns:a16="http://schemas.microsoft.com/office/drawing/2014/main" id="{CFAB5555-E19C-FD6F-817A-58847AABF189}"/>
              </a:ext>
            </a:extLst>
          </xdr:cNvPr>
          <xdr:cNvGrpSpPr>
            <a:grpSpLocks/>
          </xdr:cNvGrpSpPr>
        </xdr:nvGrpSpPr>
        <xdr:grpSpPr bwMode="auto">
          <a:xfrm>
            <a:off x="773" y="957"/>
            <a:ext cx="152" cy="24"/>
            <a:chOff x="688" y="917"/>
            <a:chExt cx="152" cy="24"/>
          </a:xfrm>
        </xdr:grpSpPr>
        <xdr:sp macro="" textlink="">
          <xdr:nvSpPr>
            <xdr:cNvPr id="107" name="Line 153">
              <a:extLst>
                <a:ext uri="{FF2B5EF4-FFF2-40B4-BE49-F238E27FC236}">
                  <a16:creationId xmlns:a16="http://schemas.microsoft.com/office/drawing/2014/main" id="{E272FAE8-BED7-2DBF-91A0-66DBFC952C8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88" y="929"/>
              <a:ext cx="15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" name="テキスト 2">
              <a:extLst>
                <a:ext uri="{FF2B5EF4-FFF2-40B4-BE49-F238E27FC236}">
                  <a16:creationId xmlns:a16="http://schemas.microsoft.com/office/drawing/2014/main" id="{5021B0B6-9D22-4028-450E-D91F7F9B433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06" y="917"/>
              <a:ext cx="50" cy="24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Cn</a:t>
              </a:r>
            </a:p>
          </xdr:txBody>
        </xdr:sp>
        <xdr:sp macro="" textlink="">
          <xdr:nvSpPr>
            <xdr:cNvPr id="109" name="テキスト 2">
              <a:extLst>
                <a:ext uri="{FF2B5EF4-FFF2-40B4-BE49-F238E27FC236}">
                  <a16:creationId xmlns:a16="http://schemas.microsoft.com/office/drawing/2014/main" id="{65E1A46D-6426-ADDB-4F0A-773BB9DE768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75" y="917"/>
              <a:ext cx="50" cy="24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Ln</a:t>
              </a:r>
            </a:p>
          </xdr:txBody>
        </xdr:sp>
      </xdr:grpSp>
      <xdr:sp macro="" textlink="">
        <xdr:nvSpPr>
          <xdr:cNvPr id="96" name="テキスト 2">
            <a:extLst>
              <a:ext uri="{FF2B5EF4-FFF2-40B4-BE49-F238E27FC236}">
                <a16:creationId xmlns:a16="http://schemas.microsoft.com/office/drawing/2014/main" id="{D8E4850F-16A4-2B19-CA46-936AF002BA3C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683" y="957"/>
            <a:ext cx="4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Sn</a:t>
            </a:r>
          </a:p>
        </xdr:txBody>
      </xdr:sp>
      <xdr:sp macro="" textlink="">
        <xdr:nvSpPr>
          <xdr:cNvPr id="97" name="AutoShape 157">
            <a:extLst>
              <a:ext uri="{FF2B5EF4-FFF2-40B4-BE49-F238E27FC236}">
                <a16:creationId xmlns:a16="http://schemas.microsoft.com/office/drawing/2014/main" id="{60659380-9A71-2493-F4ED-5E6ACDF4AE0C}"/>
              </a:ext>
            </a:extLst>
          </xdr:cNvPr>
          <xdr:cNvSpPr>
            <a:spLocks noChangeArrowheads="1"/>
          </xdr:cNvSpPr>
        </xdr:nvSpPr>
        <xdr:spPr bwMode="auto">
          <a:xfrm>
            <a:off x="739" y="958"/>
            <a:ext cx="27" cy="22"/>
          </a:xfrm>
          <a:prstGeom prst="rightArrow">
            <a:avLst>
              <a:gd name="adj1" fmla="val 45454"/>
              <a:gd name="adj2" fmla="val 54545"/>
            </a:avLst>
          </a:prstGeom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8" name="Line 158">
            <a:extLst>
              <a:ext uri="{FF2B5EF4-FFF2-40B4-BE49-F238E27FC236}">
                <a16:creationId xmlns:a16="http://schemas.microsoft.com/office/drawing/2014/main" id="{08BBDD51-1F57-C290-0A89-A64ADA310890}"/>
              </a:ext>
            </a:extLst>
          </xdr:cNvPr>
          <xdr:cNvSpPr>
            <a:spLocks noChangeShapeType="1"/>
          </xdr:cNvSpPr>
        </xdr:nvSpPr>
        <xdr:spPr bwMode="auto">
          <a:xfrm flipH="1">
            <a:off x="823" y="1010"/>
            <a:ext cx="0" cy="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テキスト 4">
            <a:extLst>
              <a:ext uri="{FF2B5EF4-FFF2-40B4-BE49-F238E27FC236}">
                <a16:creationId xmlns:a16="http://schemas.microsoft.com/office/drawing/2014/main" id="{BC345569-3A93-B5A8-1AA3-A86E39DB2F1E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808" y="1026"/>
            <a:ext cx="29" cy="4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270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Cn-1</a:t>
            </a:r>
          </a:p>
        </xdr:txBody>
      </xdr:sp>
      <xdr:sp macro="" textlink="">
        <xdr:nvSpPr>
          <xdr:cNvPr id="100" name="Line 160">
            <a:extLst>
              <a:ext uri="{FF2B5EF4-FFF2-40B4-BE49-F238E27FC236}">
                <a16:creationId xmlns:a16="http://schemas.microsoft.com/office/drawing/2014/main" id="{093062FD-A800-6678-F9AE-03B01548441F}"/>
              </a:ext>
            </a:extLst>
          </xdr:cNvPr>
          <xdr:cNvSpPr>
            <a:spLocks noChangeShapeType="1"/>
          </xdr:cNvSpPr>
        </xdr:nvSpPr>
        <xdr:spPr bwMode="auto">
          <a:xfrm flipH="1">
            <a:off x="873" y="1010"/>
            <a:ext cx="0" cy="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テキスト 4">
            <a:extLst>
              <a:ext uri="{FF2B5EF4-FFF2-40B4-BE49-F238E27FC236}">
                <a16:creationId xmlns:a16="http://schemas.microsoft.com/office/drawing/2014/main" id="{8E71E2CC-FA14-47A7-F019-B42655C0F7AD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858" y="1026"/>
            <a:ext cx="29" cy="4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270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Ln-1</a:t>
            </a:r>
          </a:p>
        </xdr:txBody>
      </xdr:sp>
      <xdr:sp macro="" textlink="">
        <xdr:nvSpPr>
          <xdr:cNvPr id="102" name="Line 162">
            <a:extLst>
              <a:ext uri="{FF2B5EF4-FFF2-40B4-BE49-F238E27FC236}">
                <a16:creationId xmlns:a16="http://schemas.microsoft.com/office/drawing/2014/main" id="{F0B16C29-59D8-5F13-355B-D246C174D85B}"/>
              </a:ext>
            </a:extLst>
          </xdr:cNvPr>
          <xdr:cNvSpPr>
            <a:spLocks noChangeShapeType="1"/>
          </xdr:cNvSpPr>
        </xdr:nvSpPr>
        <xdr:spPr bwMode="auto">
          <a:xfrm>
            <a:off x="796" y="1009"/>
            <a:ext cx="10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Line 163">
            <a:extLst>
              <a:ext uri="{FF2B5EF4-FFF2-40B4-BE49-F238E27FC236}">
                <a16:creationId xmlns:a16="http://schemas.microsoft.com/office/drawing/2014/main" id="{C83EA0F2-2B16-068C-2721-F3CEF354DEED}"/>
              </a:ext>
            </a:extLst>
          </xdr:cNvPr>
          <xdr:cNvSpPr>
            <a:spLocks noChangeShapeType="1"/>
          </xdr:cNvSpPr>
        </xdr:nvSpPr>
        <xdr:spPr bwMode="auto">
          <a:xfrm>
            <a:off x="795" y="1089"/>
            <a:ext cx="1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" name="Line 164">
            <a:extLst>
              <a:ext uri="{FF2B5EF4-FFF2-40B4-BE49-F238E27FC236}">
                <a16:creationId xmlns:a16="http://schemas.microsoft.com/office/drawing/2014/main" id="{4889EACA-B516-2864-477F-89DAAD2E0FFE}"/>
              </a:ext>
            </a:extLst>
          </xdr:cNvPr>
          <xdr:cNvSpPr>
            <a:spLocks noChangeShapeType="1"/>
          </xdr:cNvSpPr>
        </xdr:nvSpPr>
        <xdr:spPr bwMode="auto">
          <a:xfrm flipH="1">
            <a:off x="703" y="1008"/>
            <a:ext cx="0" cy="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テキスト 4">
            <a:extLst>
              <a:ext uri="{FF2B5EF4-FFF2-40B4-BE49-F238E27FC236}">
                <a16:creationId xmlns:a16="http://schemas.microsoft.com/office/drawing/2014/main" id="{6CC38C47-88FD-8247-8379-066E95AFA02F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688" y="1024"/>
            <a:ext cx="29" cy="4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270" wrap="square" lIns="36576" tIns="27432" rIns="36576" bIns="27432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Pn-1</a:t>
            </a:r>
          </a:p>
        </xdr:txBody>
      </xdr:sp>
      <xdr:sp macro="" textlink="">
        <xdr:nvSpPr>
          <xdr:cNvPr id="106" name="AutoShape 166">
            <a:extLst>
              <a:ext uri="{FF2B5EF4-FFF2-40B4-BE49-F238E27FC236}">
                <a16:creationId xmlns:a16="http://schemas.microsoft.com/office/drawing/2014/main" id="{B3CE5C1F-7340-8B0D-AF5A-8BACAE296428}"/>
              </a:ext>
            </a:extLst>
          </xdr:cNvPr>
          <xdr:cNvSpPr>
            <a:spLocks noChangeArrowheads="1"/>
          </xdr:cNvSpPr>
        </xdr:nvSpPr>
        <xdr:spPr bwMode="auto">
          <a:xfrm>
            <a:off x="739" y="1038"/>
            <a:ext cx="27" cy="22"/>
          </a:xfrm>
          <a:prstGeom prst="rightArrow">
            <a:avLst>
              <a:gd name="adj1" fmla="val 45454"/>
              <a:gd name="adj2" fmla="val 54545"/>
            </a:avLst>
          </a:prstGeom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7AABD-F768-40F9-9B48-AE6E5AAAF1E1}">
  <dimension ref="A1:M104"/>
  <sheetViews>
    <sheetView tabSelected="1" workbookViewId="0">
      <selection activeCell="L6" sqref="L6"/>
    </sheetView>
  </sheetViews>
  <sheetFormatPr defaultColWidth="8.19921875" defaultRowHeight="13.8" x14ac:dyDescent="0.25"/>
  <cols>
    <col min="1" max="1" width="8.19921875" style="2"/>
    <col min="2" max="3" width="4.3984375" style="2" customWidth="1"/>
    <col min="4" max="257" width="8.19921875" style="2"/>
    <col min="258" max="259" width="4.3984375" style="2" customWidth="1"/>
    <col min="260" max="513" width="8.19921875" style="2"/>
    <col min="514" max="515" width="4.3984375" style="2" customWidth="1"/>
    <col min="516" max="769" width="8.19921875" style="2"/>
    <col min="770" max="771" width="4.3984375" style="2" customWidth="1"/>
    <col min="772" max="1025" width="8.19921875" style="2"/>
    <col min="1026" max="1027" width="4.3984375" style="2" customWidth="1"/>
    <col min="1028" max="1281" width="8.19921875" style="2"/>
    <col min="1282" max="1283" width="4.3984375" style="2" customWidth="1"/>
    <col min="1284" max="1537" width="8.19921875" style="2"/>
    <col min="1538" max="1539" width="4.3984375" style="2" customWidth="1"/>
    <col min="1540" max="1793" width="8.19921875" style="2"/>
    <col min="1794" max="1795" width="4.3984375" style="2" customWidth="1"/>
    <col min="1796" max="2049" width="8.19921875" style="2"/>
    <col min="2050" max="2051" width="4.3984375" style="2" customWidth="1"/>
    <col min="2052" max="2305" width="8.19921875" style="2"/>
    <col min="2306" max="2307" width="4.3984375" style="2" customWidth="1"/>
    <col min="2308" max="2561" width="8.19921875" style="2"/>
    <col min="2562" max="2563" width="4.3984375" style="2" customWidth="1"/>
    <col min="2564" max="2817" width="8.19921875" style="2"/>
    <col min="2818" max="2819" width="4.3984375" style="2" customWidth="1"/>
    <col min="2820" max="3073" width="8.19921875" style="2"/>
    <col min="3074" max="3075" width="4.3984375" style="2" customWidth="1"/>
    <col min="3076" max="3329" width="8.19921875" style="2"/>
    <col min="3330" max="3331" width="4.3984375" style="2" customWidth="1"/>
    <col min="3332" max="3585" width="8.19921875" style="2"/>
    <col min="3586" max="3587" width="4.3984375" style="2" customWidth="1"/>
    <col min="3588" max="3841" width="8.19921875" style="2"/>
    <col min="3842" max="3843" width="4.3984375" style="2" customWidth="1"/>
    <col min="3844" max="4097" width="8.19921875" style="2"/>
    <col min="4098" max="4099" width="4.3984375" style="2" customWidth="1"/>
    <col min="4100" max="4353" width="8.19921875" style="2"/>
    <col min="4354" max="4355" width="4.3984375" style="2" customWidth="1"/>
    <col min="4356" max="4609" width="8.19921875" style="2"/>
    <col min="4610" max="4611" width="4.3984375" style="2" customWidth="1"/>
    <col min="4612" max="4865" width="8.19921875" style="2"/>
    <col min="4866" max="4867" width="4.3984375" style="2" customWidth="1"/>
    <col min="4868" max="5121" width="8.19921875" style="2"/>
    <col min="5122" max="5123" width="4.3984375" style="2" customWidth="1"/>
    <col min="5124" max="5377" width="8.19921875" style="2"/>
    <col min="5378" max="5379" width="4.3984375" style="2" customWidth="1"/>
    <col min="5380" max="5633" width="8.19921875" style="2"/>
    <col min="5634" max="5635" width="4.3984375" style="2" customWidth="1"/>
    <col min="5636" max="5889" width="8.19921875" style="2"/>
    <col min="5890" max="5891" width="4.3984375" style="2" customWidth="1"/>
    <col min="5892" max="6145" width="8.19921875" style="2"/>
    <col min="6146" max="6147" width="4.3984375" style="2" customWidth="1"/>
    <col min="6148" max="6401" width="8.19921875" style="2"/>
    <col min="6402" max="6403" width="4.3984375" style="2" customWidth="1"/>
    <col min="6404" max="6657" width="8.19921875" style="2"/>
    <col min="6658" max="6659" width="4.3984375" style="2" customWidth="1"/>
    <col min="6660" max="6913" width="8.19921875" style="2"/>
    <col min="6914" max="6915" width="4.3984375" style="2" customWidth="1"/>
    <col min="6916" max="7169" width="8.19921875" style="2"/>
    <col min="7170" max="7171" width="4.3984375" style="2" customWidth="1"/>
    <col min="7172" max="7425" width="8.19921875" style="2"/>
    <col min="7426" max="7427" width="4.3984375" style="2" customWidth="1"/>
    <col min="7428" max="7681" width="8.19921875" style="2"/>
    <col min="7682" max="7683" width="4.3984375" style="2" customWidth="1"/>
    <col min="7684" max="7937" width="8.19921875" style="2"/>
    <col min="7938" max="7939" width="4.3984375" style="2" customWidth="1"/>
    <col min="7940" max="8193" width="8.19921875" style="2"/>
    <col min="8194" max="8195" width="4.3984375" style="2" customWidth="1"/>
    <col min="8196" max="8449" width="8.19921875" style="2"/>
    <col min="8450" max="8451" width="4.3984375" style="2" customWidth="1"/>
    <col min="8452" max="8705" width="8.19921875" style="2"/>
    <col min="8706" max="8707" width="4.3984375" style="2" customWidth="1"/>
    <col min="8708" max="8961" width="8.19921875" style="2"/>
    <col min="8962" max="8963" width="4.3984375" style="2" customWidth="1"/>
    <col min="8964" max="9217" width="8.19921875" style="2"/>
    <col min="9218" max="9219" width="4.3984375" style="2" customWidth="1"/>
    <col min="9220" max="9473" width="8.19921875" style="2"/>
    <col min="9474" max="9475" width="4.3984375" style="2" customWidth="1"/>
    <col min="9476" max="9729" width="8.19921875" style="2"/>
    <col min="9730" max="9731" width="4.3984375" style="2" customWidth="1"/>
    <col min="9732" max="9985" width="8.19921875" style="2"/>
    <col min="9986" max="9987" width="4.3984375" style="2" customWidth="1"/>
    <col min="9988" max="10241" width="8.19921875" style="2"/>
    <col min="10242" max="10243" width="4.3984375" style="2" customWidth="1"/>
    <col min="10244" max="10497" width="8.19921875" style="2"/>
    <col min="10498" max="10499" width="4.3984375" style="2" customWidth="1"/>
    <col min="10500" max="10753" width="8.19921875" style="2"/>
    <col min="10754" max="10755" width="4.3984375" style="2" customWidth="1"/>
    <col min="10756" max="11009" width="8.19921875" style="2"/>
    <col min="11010" max="11011" width="4.3984375" style="2" customWidth="1"/>
    <col min="11012" max="11265" width="8.19921875" style="2"/>
    <col min="11266" max="11267" width="4.3984375" style="2" customWidth="1"/>
    <col min="11268" max="11521" width="8.19921875" style="2"/>
    <col min="11522" max="11523" width="4.3984375" style="2" customWidth="1"/>
    <col min="11524" max="11777" width="8.19921875" style="2"/>
    <col min="11778" max="11779" width="4.3984375" style="2" customWidth="1"/>
    <col min="11780" max="12033" width="8.19921875" style="2"/>
    <col min="12034" max="12035" width="4.3984375" style="2" customWidth="1"/>
    <col min="12036" max="12289" width="8.19921875" style="2"/>
    <col min="12290" max="12291" width="4.3984375" style="2" customWidth="1"/>
    <col min="12292" max="12545" width="8.19921875" style="2"/>
    <col min="12546" max="12547" width="4.3984375" style="2" customWidth="1"/>
    <col min="12548" max="12801" width="8.19921875" style="2"/>
    <col min="12802" max="12803" width="4.3984375" style="2" customWidth="1"/>
    <col min="12804" max="13057" width="8.19921875" style="2"/>
    <col min="13058" max="13059" width="4.3984375" style="2" customWidth="1"/>
    <col min="13060" max="13313" width="8.19921875" style="2"/>
    <col min="13314" max="13315" width="4.3984375" style="2" customWidth="1"/>
    <col min="13316" max="13569" width="8.19921875" style="2"/>
    <col min="13570" max="13571" width="4.3984375" style="2" customWidth="1"/>
    <col min="13572" max="13825" width="8.19921875" style="2"/>
    <col min="13826" max="13827" width="4.3984375" style="2" customWidth="1"/>
    <col min="13828" max="14081" width="8.19921875" style="2"/>
    <col min="14082" max="14083" width="4.3984375" style="2" customWidth="1"/>
    <col min="14084" max="14337" width="8.19921875" style="2"/>
    <col min="14338" max="14339" width="4.3984375" style="2" customWidth="1"/>
    <col min="14340" max="14593" width="8.19921875" style="2"/>
    <col min="14594" max="14595" width="4.3984375" style="2" customWidth="1"/>
    <col min="14596" max="14849" width="8.19921875" style="2"/>
    <col min="14850" max="14851" width="4.3984375" style="2" customWidth="1"/>
    <col min="14852" max="15105" width="8.19921875" style="2"/>
    <col min="15106" max="15107" width="4.3984375" style="2" customWidth="1"/>
    <col min="15108" max="15361" width="8.19921875" style="2"/>
    <col min="15362" max="15363" width="4.3984375" style="2" customWidth="1"/>
    <col min="15364" max="15617" width="8.19921875" style="2"/>
    <col min="15618" max="15619" width="4.3984375" style="2" customWidth="1"/>
    <col min="15620" max="15873" width="8.19921875" style="2"/>
    <col min="15874" max="15875" width="4.3984375" style="2" customWidth="1"/>
    <col min="15876" max="16129" width="8.19921875" style="2"/>
    <col min="16130" max="16131" width="4.3984375" style="2" customWidth="1"/>
    <col min="16132" max="16384" width="8.19921875" style="2"/>
  </cols>
  <sheetData>
    <row r="1" spans="1:13" ht="20.399999999999999" x14ac:dyDescent="0.35">
      <c r="A1" s="1" t="s">
        <v>0</v>
      </c>
      <c r="B1" s="1"/>
      <c r="I1" s="2" t="s">
        <v>1</v>
      </c>
    </row>
    <row r="2" spans="1:13" s="4" customFormat="1" ht="15.6" x14ac:dyDescent="0.3">
      <c r="A2" s="3" t="s">
        <v>2</v>
      </c>
      <c r="B2" s="3"/>
    </row>
    <row r="3" spans="1:13" ht="14.4" thickBot="1" x14ac:dyDescent="0.3"/>
    <row r="4" spans="1:13" ht="14.4" thickBot="1" x14ac:dyDescent="0.3">
      <c r="A4" s="5" t="s">
        <v>3</v>
      </c>
      <c r="B4" s="33"/>
      <c r="C4" s="34">
        <v>3</v>
      </c>
      <c r="D4" s="35" t="s">
        <v>4</v>
      </c>
      <c r="E4" s="34">
        <v>1200</v>
      </c>
      <c r="F4" s="8" t="s">
        <v>5</v>
      </c>
      <c r="G4" s="9">
        <f>SQRT((E4-E5/2)*(E4+E5/2))</f>
        <v>1195.8260743101398</v>
      </c>
      <c r="H4" s="10" t="s">
        <v>6</v>
      </c>
      <c r="I4" s="9">
        <f>(2*PI()*G4*1000000)^2</f>
        <v>5.6454137174231122E+19</v>
      </c>
    </row>
    <row r="5" spans="1:13" ht="14.4" thickBot="1" x14ac:dyDescent="0.3">
      <c r="D5" s="36" t="s">
        <v>7</v>
      </c>
      <c r="E5" s="34">
        <v>200</v>
      </c>
      <c r="F5" s="11" t="s">
        <v>8</v>
      </c>
      <c r="G5" s="9">
        <f>E5*1000000/(1/(2*PI()))</f>
        <v>1256637061.4359171</v>
      </c>
    </row>
    <row r="6" spans="1:13" ht="14.4" thickBot="1" x14ac:dyDescent="0.3">
      <c r="D6" s="36" t="s">
        <v>9</v>
      </c>
      <c r="E6" s="34">
        <v>50</v>
      </c>
      <c r="F6" s="11" t="s">
        <v>10</v>
      </c>
      <c r="G6" s="9">
        <f>E6/1</f>
        <v>50</v>
      </c>
    </row>
    <row r="8" spans="1:13" ht="15.6" x14ac:dyDescent="0.3">
      <c r="A8" s="3" t="s">
        <v>11</v>
      </c>
      <c r="B8" s="3"/>
    </row>
    <row r="9" spans="1:13" x14ac:dyDescent="0.25">
      <c r="A9" s="12" t="s">
        <v>12</v>
      </c>
      <c r="B9" s="13"/>
      <c r="C9" s="14"/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</row>
    <row r="10" spans="1:13" x14ac:dyDescent="0.25">
      <c r="A10" s="16" t="s">
        <v>13</v>
      </c>
      <c r="B10" s="17" t="s">
        <v>14</v>
      </c>
      <c r="C10" s="18"/>
      <c r="D10" s="6">
        <f t="shared" ref="D10:M10" si="0">IF(D9&lt;=$C$4,2*SIN((2*D9-1)*PI()/(2*$C$4)),"")</f>
        <v>0.99999999999999989</v>
      </c>
      <c r="E10" s="6">
        <f t="shared" si="0"/>
        <v>2</v>
      </c>
      <c r="F10" s="6">
        <f t="shared" si="0"/>
        <v>0.99999999999999989</v>
      </c>
      <c r="G10" s="6" t="str">
        <f t="shared" si="0"/>
        <v/>
      </c>
      <c r="H10" s="6" t="str">
        <f t="shared" si="0"/>
        <v/>
      </c>
      <c r="I10" s="6" t="str">
        <f t="shared" si="0"/>
        <v/>
      </c>
      <c r="J10" s="6" t="str">
        <f t="shared" si="0"/>
        <v/>
      </c>
      <c r="K10" s="6" t="str">
        <f t="shared" si="0"/>
        <v/>
      </c>
      <c r="L10" s="6" t="str">
        <f t="shared" si="0"/>
        <v/>
      </c>
      <c r="M10" s="6" t="str">
        <f t="shared" si="0"/>
        <v/>
      </c>
    </row>
    <row r="11" spans="1:13" x14ac:dyDescent="0.25">
      <c r="A11" s="16"/>
      <c r="B11" s="19" t="s">
        <v>15</v>
      </c>
      <c r="C11" s="20"/>
      <c r="D11" s="6">
        <f t="shared" ref="D11:M11" si="1">IF(D10&lt;&gt;"",D10/$G$5,"")</f>
        <v>7.9577471545947665E-10</v>
      </c>
      <c r="E11" s="6">
        <f t="shared" si="1"/>
        <v>1.5915494309189535E-9</v>
      </c>
      <c r="F11" s="6">
        <f t="shared" si="1"/>
        <v>7.9577471545947665E-10</v>
      </c>
      <c r="G11" s="6" t="str">
        <f t="shared" si="1"/>
        <v/>
      </c>
      <c r="H11" s="6" t="str">
        <f t="shared" si="1"/>
        <v/>
      </c>
      <c r="I11" s="6" t="str">
        <f t="shared" si="1"/>
        <v/>
      </c>
      <c r="J11" s="6" t="str">
        <f t="shared" si="1"/>
        <v/>
      </c>
      <c r="K11" s="6" t="str">
        <f t="shared" si="1"/>
        <v/>
      </c>
      <c r="L11" s="6" t="str">
        <f t="shared" si="1"/>
        <v/>
      </c>
      <c r="M11" s="6" t="str">
        <f t="shared" si="1"/>
        <v/>
      </c>
    </row>
    <row r="12" spans="1:13" x14ac:dyDescent="0.25">
      <c r="A12" s="16"/>
      <c r="B12" s="16"/>
      <c r="C12" s="21" t="s">
        <v>16</v>
      </c>
      <c r="D12" s="22">
        <f>IF(D11&lt;&gt;"",D11/$G$6,"")</f>
        <v>1.5915494309189532E-11</v>
      </c>
      <c r="E12" s="23">
        <f t="shared" ref="E12:M12" si="2">IF(E11&lt;&gt;"",E11/$G$6,"")</f>
        <v>3.1830988618379071E-11</v>
      </c>
      <c r="F12" s="22">
        <f t="shared" si="2"/>
        <v>1.5915494309189532E-11</v>
      </c>
      <c r="G12" s="23" t="str">
        <f t="shared" si="2"/>
        <v/>
      </c>
      <c r="H12" s="22" t="str">
        <f t="shared" si="2"/>
        <v/>
      </c>
      <c r="I12" s="23" t="str">
        <f t="shared" si="2"/>
        <v/>
      </c>
      <c r="J12" s="22" t="str">
        <f t="shared" si="2"/>
        <v/>
      </c>
      <c r="K12" s="23" t="str">
        <f t="shared" si="2"/>
        <v/>
      </c>
      <c r="L12" s="22" t="str">
        <f t="shared" si="2"/>
        <v/>
      </c>
      <c r="M12" s="23" t="str">
        <f t="shared" si="2"/>
        <v/>
      </c>
    </row>
    <row r="13" spans="1:13" x14ac:dyDescent="0.25">
      <c r="A13" s="16"/>
      <c r="B13" s="16"/>
      <c r="C13" s="21" t="s">
        <v>17</v>
      </c>
      <c r="D13" s="22">
        <f t="shared" ref="D13:M14" si="3">IF(D12&lt;&gt;"",D12*1000000,"")</f>
        <v>1.5915494309189534E-5</v>
      </c>
      <c r="E13" s="23">
        <f t="shared" si="3"/>
        <v>3.1830988618379074E-5</v>
      </c>
      <c r="F13" s="22">
        <f t="shared" si="3"/>
        <v>1.5915494309189534E-5</v>
      </c>
      <c r="G13" s="23" t="str">
        <f t="shared" si="3"/>
        <v/>
      </c>
      <c r="H13" s="22" t="str">
        <f t="shared" si="3"/>
        <v/>
      </c>
      <c r="I13" s="23" t="str">
        <f t="shared" si="3"/>
        <v/>
      </c>
      <c r="J13" s="22" t="str">
        <f t="shared" si="3"/>
        <v/>
      </c>
      <c r="K13" s="23" t="str">
        <f t="shared" si="3"/>
        <v/>
      </c>
      <c r="L13" s="22" t="str">
        <f t="shared" si="3"/>
        <v/>
      </c>
      <c r="M13" s="23" t="str">
        <f t="shared" si="3"/>
        <v/>
      </c>
    </row>
    <row r="14" spans="1:13" x14ac:dyDescent="0.25">
      <c r="A14" s="16"/>
      <c r="B14" s="16"/>
      <c r="C14" s="21" t="s">
        <v>18</v>
      </c>
      <c r="D14" s="22">
        <f t="shared" si="3"/>
        <v>15.915494309189533</v>
      </c>
      <c r="E14" s="23">
        <f t="shared" si="3"/>
        <v>31.830988618379074</v>
      </c>
      <c r="F14" s="22">
        <f t="shared" si="3"/>
        <v>15.915494309189533</v>
      </c>
      <c r="G14" s="23" t="str">
        <f t="shared" si="3"/>
        <v/>
      </c>
      <c r="H14" s="22" t="str">
        <f t="shared" si="3"/>
        <v/>
      </c>
      <c r="I14" s="23" t="str">
        <f t="shared" si="3"/>
        <v/>
      </c>
      <c r="J14" s="22" t="str">
        <f t="shared" si="3"/>
        <v/>
      </c>
      <c r="K14" s="23" t="str">
        <f t="shared" si="3"/>
        <v/>
      </c>
      <c r="L14" s="22" t="str">
        <f t="shared" si="3"/>
        <v/>
      </c>
      <c r="M14" s="23" t="str">
        <f t="shared" si="3"/>
        <v/>
      </c>
    </row>
    <row r="15" spans="1:13" x14ac:dyDescent="0.25">
      <c r="A15" s="16"/>
      <c r="B15" s="24" t="s">
        <v>19</v>
      </c>
      <c r="C15" s="21" t="s">
        <v>20</v>
      </c>
      <c r="D15" s="22">
        <f>IF(D12&lt;&gt;"",1/($I$4*D12),"")</f>
        <v>1.1129716300132543E-9</v>
      </c>
      <c r="E15" s="23">
        <f t="shared" ref="E15:M15" si="4">IF(E12&lt;&gt;"",1/($I$4*E12),"")</f>
        <v>5.5648581500662704E-10</v>
      </c>
      <c r="F15" s="22">
        <f t="shared" si="4"/>
        <v>1.1129716300132543E-9</v>
      </c>
      <c r="G15" s="23" t="str">
        <f t="shared" si="4"/>
        <v/>
      </c>
      <c r="H15" s="22" t="str">
        <f t="shared" si="4"/>
        <v/>
      </c>
      <c r="I15" s="23" t="str">
        <f t="shared" si="4"/>
        <v/>
      </c>
      <c r="J15" s="22" t="str">
        <f t="shared" si="4"/>
        <v/>
      </c>
      <c r="K15" s="23" t="str">
        <f t="shared" si="4"/>
        <v/>
      </c>
      <c r="L15" s="22" t="str">
        <f t="shared" si="4"/>
        <v/>
      </c>
      <c r="M15" s="23" t="str">
        <f t="shared" si="4"/>
        <v/>
      </c>
    </row>
    <row r="16" spans="1:13" x14ac:dyDescent="0.25">
      <c r="A16" s="16"/>
      <c r="B16" s="16"/>
      <c r="C16" s="21" t="s">
        <v>21</v>
      </c>
      <c r="D16" s="22">
        <f t="shared" ref="D16:M18" si="5">IF(D15&lt;&gt;"",D15*1000,"")</f>
        <v>1.1129716300132543E-6</v>
      </c>
      <c r="E16" s="23">
        <f t="shared" si="5"/>
        <v>5.5648581500662707E-7</v>
      </c>
      <c r="F16" s="22">
        <f t="shared" si="5"/>
        <v>1.1129716300132543E-6</v>
      </c>
      <c r="G16" s="23" t="str">
        <f t="shared" si="5"/>
        <v/>
      </c>
      <c r="H16" s="22" t="str">
        <f t="shared" si="5"/>
        <v/>
      </c>
      <c r="I16" s="23" t="str">
        <f t="shared" si="5"/>
        <v/>
      </c>
      <c r="J16" s="22" t="str">
        <f t="shared" si="5"/>
        <v/>
      </c>
      <c r="K16" s="23" t="str">
        <f t="shared" si="5"/>
        <v/>
      </c>
      <c r="L16" s="22" t="str">
        <f t="shared" si="5"/>
        <v/>
      </c>
      <c r="M16" s="23" t="str">
        <f t="shared" si="5"/>
        <v/>
      </c>
    </row>
    <row r="17" spans="1:13" x14ac:dyDescent="0.25">
      <c r="A17" s="16"/>
      <c r="B17" s="16"/>
      <c r="C17" s="21" t="s">
        <v>22</v>
      </c>
      <c r="D17" s="22">
        <f t="shared" si="5"/>
        <v>1.1129716300132544E-3</v>
      </c>
      <c r="E17" s="23">
        <f t="shared" si="5"/>
        <v>5.5648581500662708E-4</v>
      </c>
      <c r="F17" s="22">
        <f t="shared" si="5"/>
        <v>1.1129716300132544E-3</v>
      </c>
      <c r="G17" s="23" t="str">
        <f t="shared" si="5"/>
        <v/>
      </c>
      <c r="H17" s="22" t="str">
        <f t="shared" si="5"/>
        <v/>
      </c>
      <c r="I17" s="23" t="str">
        <f t="shared" si="5"/>
        <v/>
      </c>
      <c r="J17" s="22" t="str">
        <f t="shared" si="5"/>
        <v/>
      </c>
      <c r="K17" s="23" t="str">
        <f t="shared" si="5"/>
        <v/>
      </c>
      <c r="L17" s="22" t="str">
        <f t="shared" si="5"/>
        <v/>
      </c>
      <c r="M17" s="23" t="str">
        <f t="shared" si="5"/>
        <v/>
      </c>
    </row>
    <row r="18" spans="1:13" x14ac:dyDescent="0.25">
      <c r="A18" s="16"/>
      <c r="B18" s="25"/>
      <c r="C18" s="21" t="s">
        <v>23</v>
      </c>
      <c r="D18" s="22">
        <f t="shared" si="5"/>
        <v>1.1129716300132544</v>
      </c>
      <c r="E18" s="23">
        <f t="shared" si="5"/>
        <v>0.55648581500662708</v>
      </c>
      <c r="F18" s="22">
        <f t="shared" si="5"/>
        <v>1.1129716300132544</v>
      </c>
      <c r="G18" s="23" t="str">
        <f t="shared" si="5"/>
        <v/>
      </c>
      <c r="H18" s="22" t="str">
        <f t="shared" si="5"/>
        <v/>
      </c>
      <c r="I18" s="23" t="str">
        <f t="shared" si="5"/>
        <v/>
      </c>
      <c r="J18" s="22" t="str">
        <f t="shared" si="5"/>
        <v/>
      </c>
      <c r="K18" s="23" t="str">
        <f t="shared" si="5"/>
        <v/>
      </c>
      <c r="L18" s="22" t="str">
        <f t="shared" si="5"/>
        <v/>
      </c>
      <c r="M18" s="23" t="str">
        <f t="shared" si="5"/>
        <v/>
      </c>
    </row>
    <row r="19" spans="1:13" x14ac:dyDescent="0.25">
      <c r="A19" s="16"/>
      <c r="B19" s="16"/>
      <c r="C19" s="21" t="s">
        <v>20</v>
      </c>
      <c r="D19" s="23">
        <f>IF(D11&lt;&gt;"",D11*$G$6,"")</f>
        <v>3.9788735772973831E-8</v>
      </c>
      <c r="E19" s="22">
        <f t="shared" ref="E19:M19" si="6">IF(E11&lt;&gt;"",E11*$G$6,"")</f>
        <v>7.9577471545947674E-8</v>
      </c>
      <c r="F19" s="23">
        <f t="shared" si="6"/>
        <v>3.9788735772973831E-8</v>
      </c>
      <c r="G19" s="22" t="str">
        <f t="shared" si="6"/>
        <v/>
      </c>
      <c r="H19" s="23" t="str">
        <f t="shared" si="6"/>
        <v/>
      </c>
      <c r="I19" s="22" t="str">
        <f t="shared" si="6"/>
        <v/>
      </c>
      <c r="J19" s="23" t="str">
        <f t="shared" si="6"/>
        <v/>
      </c>
      <c r="K19" s="22" t="str">
        <f t="shared" si="6"/>
        <v/>
      </c>
      <c r="L19" s="23" t="str">
        <f t="shared" si="6"/>
        <v/>
      </c>
      <c r="M19" s="22" t="str">
        <f t="shared" si="6"/>
        <v/>
      </c>
    </row>
    <row r="20" spans="1:13" x14ac:dyDescent="0.25">
      <c r="A20" s="16"/>
      <c r="B20" s="16"/>
      <c r="C20" s="21" t="s">
        <v>21</v>
      </c>
      <c r="D20" s="23">
        <f t="shared" ref="D20:M22" si="7">IF(D19&lt;&gt;"",D19*1000,"")</f>
        <v>3.9788735772973831E-5</v>
      </c>
      <c r="E20" s="22">
        <f t="shared" si="7"/>
        <v>7.9577471545947675E-5</v>
      </c>
      <c r="F20" s="23">
        <f t="shared" si="7"/>
        <v>3.9788735772973831E-5</v>
      </c>
      <c r="G20" s="22" t="str">
        <f t="shared" si="7"/>
        <v/>
      </c>
      <c r="H20" s="23" t="str">
        <f t="shared" si="7"/>
        <v/>
      </c>
      <c r="I20" s="22" t="str">
        <f t="shared" si="7"/>
        <v/>
      </c>
      <c r="J20" s="23" t="str">
        <f t="shared" si="7"/>
        <v/>
      </c>
      <c r="K20" s="22" t="str">
        <f t="shared" si="7"/>
        <v/>
      </c>
      <c r="L20" s="23" t="str">
        <f t="shared" si="7"/>
        <v/>
      </c>
      <c r="M20" s="22" t="str">
        <f t="shared" si="7"/>
        <v/>
      </c>
    </row>
    <row r="21" spans="1:13" x14ac:dyDescent="0.25">
      <c r="A21" s="16"/>
      <c r="B21" s="16"/>
      <c r="C21" s="21" t="s">
        <v>22</v>
      </c>
      <c r="D21" s="23">
        <f t="shared" si="7"/>
        <v>3.9788735772973829E-2</v>
      </c>
      <c r="E21" s="22">
        <f t="shared" si="7"/>
        <v>7.9577471545947673E-2</v>
      </c>
      <c r="F21" s="23">
        <f t="shared" si="7"/>
        <v>3.9788735772973829E-2</v>
      </c>
      <c r="G21" s="22" t="str">
        <f t="shared" si="7"/>
        <v/>
      </c>
      <c r="H21" s="23" t="str">
        <f t="shared" si="7"/>
        <v/>
      </c>
      <c r="I21" s="22" t="str">
        <f t="shared" si="7"/>
        <v/>
      </c>
      <c r="J21" s="23" t="str">
        <f t="shared" si="7"/>
        <v/>
      </c>
      <c r="K21" s="22" t="str">
        <f t="shared" si="7"/>
        <v/>
      </c>
      <c r="L21" s="23" t="str">
        <f t="shared" si="7"/>
        <v/>
      </c>
      <c r="M21" s="22" t="str">
        <f t="shared" si="7"/>
        <v/>
      </c>
    </row>
    <row r="22" spans="1:13" x14ac:dyDescent="0.25">
      <c r="A22" s="16"/>
      <c r="B22" s="24" t="s">
        <v>24</v>
      </c>
      <c r="C22" s="21" t="s">
        <v>23</v>
      </c>
      <c r="D22" s="23">
        <f t="shared" si="7"/>
        <v>39.78873577297383</v>
      </c>
      <c r="E22" s="22">
        <f t="shared" si="7"/>
        <v>79.577471545947674</v>
      </c>
      <c r="F22" s="23">
        <f t="shared" si="7"/>
        <v>39.78873577297383</v>
      </c>
      <c r="G22" s="22" t="str">
        <f t="shared" si="7"/>
        <v/>
      </c>
      <c r="H22" s="23" t="str">
        <f t="shared" si="7"/>
        <v/>
      </c>
      <c r="I22" s="22" t="str">
        <f t="shared" si="7"/>
        <v/>
      </c>
      <c r="J22" s="23" t="str">
        <f t="shared" si="7"/>
        <v/>
      </c>
      <c r="K22" s="22" t="str">
        <f t="shared" si="7"/>
        <v/>
      </c>
      <c r="L22" s="23" t="str">
        <f t="shared" si="7"/>
        <v/>
      </c>
      <c r="M22" s="22" t="str">
        <f t="shared" si="7"/>
        <v/>
      </c>
    </row>
    <row r="23" spans="1:13" x14ac:dyDescent="0.25">
      <c r="A23" s="16"/>
      <c r="B23" s="16"/>
      <c r="C23" s="21" t="s">
        <v>16</v>
      </c>
      <c r="D23" s="23">
        <f>IF(D19&lt;&gt;"",1/($I$4*D19),"")</f>
        <v>4.4518865200530176E-13</v>
      </c>
      <c r="E23" s="22">
        <f t="shared" ref="E23:M23" si="8">IF(E19&lt;&gt;"",1/($I$4*E19),"")</f>
        <v>2.2259432600265083E-13</v>
      </c>
      <c r="F23" s="23">
        <f t="shared" si="8"/>
        <v>4.4518865200530176E-13</v>
      </c>
      <c r="G23" s="22" t="str">
        <f t="shared" si="8"/>
        <v/>
      </c>
      <c r="H23" s="23" t="str">
        <f t="shared" si="8"/>
        <v/>
      </c>
      <c r="I23" s="22" t="str">
        <f t="shared" si="8"/>
        <v/>
      </c>
      <c r="J23" s="23" t="str">
        <f t="shared" si="8"/>
        <v/>
      </c>
      <c r="K23" s="22" t="str">
        <f t="shared" si="8"/>
        <v/>
      </c>
      <c r="L23" s="23" t="str">
        <f t="shared" si="8"/>
        <v/>
      </c>
      <c r="M23" s="22" t="str">
        <f t="shared" si="8"/>
        <v/>
      </c>
    </row>
    <row r="24" spans="1:13" x14ac:dyDescent="0.25">
      <c r="A24" s="16"/>
      <c r="B24" s="16"/>
      <c r="C24" s="21" t="s">
        <v>17</v>
      </c>
      <c r="D24" s="23">
        <f t="shared" ref="D24:M25" si="9">IF(D23&lt;&gt;"",D23*1000000,"")</f>
        <v>4.4518865200530175E-7</v>
      </c>
      <c r="E24" s="22">
        <f t="shared" si="9"/>
        <v>2.2259432600265082E-7</v>
      </c>
      <c r="F24" s="23">
        <f t="shared" si="9"/>
        <v>4.4518865200530175E-7</v>
      </c>
      <c r="G24" s="22" t="str">
        <f t="shared" si="9"/>
        <v/>
      </c>
      <c r="H24" s="23" t="str">
        <f t="shared" si="9"/>
        <v/>
      </c>
      <c r="I24" s="22" t="str">
        <f t="shared" si="9"/>
        <v/>
      </c>
      <c r="J24" s="23" t="str">
        <f t="shared" si="9"/>
        <v/>
      </c>
      <c r="K24" s="22" t="str">
        <f t="shared" si="9"/>
        <v/>
      </c>
      <c r="L24" s="23" t="str">
        <f t="shared" si="9"/>
        <v/>
      </c>
      <c r="M24" s="22" t="str">
        <f t="shared" si="9"/>
        <v/>
      </c>
    </row>
    <row r="25" spans="1:13" x14ac:dyDescent="0.25">
      <c r="A25" s="25"/>
      <c r="B25" s="25"/>
      <c r="C25" s="21" t="s">
        <v>18</v>
      </c>
      <c r="D25" s="23">
        <f t="shared" si="9"/>
        <v>0.44518865200530178</v>
      </c>
      <c r="E25" s="22">
        <f t="shared" si="9"/>
        <v>0.22259432600265083</v>
      </c>
      <c r="F25" s="23">
        <f t="shared" si="9"/>
        <v>0.44518865200530178</v>
      </c>
      <c r="G25" s="22" t="str">
        <f t="shared" si="9"/>
        <v/>
      </c>
      <c r="H25" s="23" t="str">
        <f t="shared" si="9"/>
        <v/>
      </c>
      <c r="I25" s="22" t="str">
        <f t="shared" si="9"/>
        <v/>
      </c>
      <c r="J25" s="23" t="str">
        <f t="shared" si="9"/>
        <v/>
      </c>
      <c r="K25" s="22" t="str">
        <f t="shared" si="9"/>
        <v/>
      </c>
      <c r="L25" s="23" t="str">
        <f t="shared" si="9"/>
        <v/>
      </c>
      <c r="M25" s="22" t="str">
        <f t="shared" si="9"/>
        <v/>
      </c>
    </row>
    <row r="26" spans="1:13" x14ac:dyDescent="0.25">
      <c r="C26" s="26"/>
    </row>
    <row r="27" spans="1:13" x14ac:dyDescent="0.25">
      <c r="A27" s="12" t="s">
        <v>12</v>
      </c>
      <c r="B27" s="13"/>
      <c r="C27" s="14"/>
      <c r="D27" s="15">
        <v>11</v>
      </c>
      <c r="E27" s="15">
        <v>12</v>
      </c>
      <c r="F27" s="15">
        <v>13</v>
      </c>
      <c r="G27" s="15">
        <v>14</v>
      </c>
      <c r="H27" s="15">
        <v>15</v>
      </c>
      <c r="I27" s="15">
        <v>16</v>
      </c>
      <c r="J27" s="15">
        <v>17</v>
      </c>
      <c r="K27" s="15">
        <v>18</v>
      </c>
      <c r="L27" s="15">
        <v>19</v>
      </c>
      <c r="M27" s="15">
        <v>20</v>
      </c>
    </row>
    <row r="28" spans="1:13" x14ac:dyDescent="0.25">
      <c r="A28" s="16" t="s">
        <v>13</v>
      </c>
      <c r="B28" s="17" t="s">
        <v>14</v>
      </c>
      <c r="C28" s="18"/>
      <c r="D28" s="6" t="str">
        <f t="shared" ref="D28:M28" si="10">IF(D27&lt;=$C$4,2*SIN((2*D27-1)*PI()/(2*$C$4)),"")</f>
        <v/>
      </c>
      <c r="E28" s="6" t="str">
        <f t="shared" si="10"/>
        <v/>
      </c>
      <c r="F28" s="6" t="str">
        <f t="shared" si="10"/>
        <v/>
      </c>
      <c r="G28" s="6" t="str">
        <f t="shared" si="10"/>
        <v/>
      </c>
      <c r="H28" s="6" t="str">
        <f t="shared" si="10"/>
        <v/>
      </c>
      <c r="I28" s="6" t="str">
        <f t="shared" si="10"/>
        <v/>
      </c>
      <c r="J28" s="6" t="str">
        <f t="shared" si="10"/>
        <v/>
      </c>
      <c r="K28" s="6" t="str">
        <f t="shared" si="10"/>
        <v/>
      </c>
      <c r="L28" s="6" t="str">
        <f t="shared" si="10"/>
        <v/>
      </c>
      <c r="M28" s="6" t="str">
        <f t="shared" si="10"/>
        <v/>
      </c>
    </row>
    <row r="29" spans="1:13" x14ac:dyDescent="0.25">
      <c r="A29" s="16"/>
      <c r="B29" s="19" t="s">
        <v>15</v>
      </c>
      <c r="C29" s="20"/>
      <c r="D29" s="6" t="str">
        <f t="shared" ref="D29:M29" si="11">IF(D28&lt;&gt;"",D28/$G$5,"")</f>
        <v/>
      </c>
      <c r="E29" s="6" t="str">
        <f t="shared" si="11"/>
        <v/>
      </c>
      <c r="F29" s="6" t="str">
        <f t="shared" si="11"/>
        <v/>
      </c>
      <c r="G29" s="6" t="str">
        <f t="shared" si="11"/>
        <v/>
      </c>
      <c r="H29" s="6" t="str">
        <f t="shared" si="11"/>
        <v/>
      </c>
      <c r="I29" s="6" t="str">
        <f t="shared" si="11"/>
        <v/>
      </c>
      <c r="J29" s="6" t="str">
        <f t="shared" si="11"/>
        <v/>
      </c>
      <c r="K29" s="6" t="str">
        <f t="shared" si="11"/>
        <v/>
      </c>
      <c r="L29" s="6" t="str">
        <f t="shared" si="11"/>
        <v/>
      </c>
      <c r="M29" s="6" t="str">
        <f t="shared" si="11"/>
        <v/>
      </c>
    </row>
    <row r="30" spans="1:13" x14ac:dyDescent="0.25">
      <c r="A30" s="16"/>
      <c r="B30" s="16"/>
      <c r="C30" s="21" t="s">
        <v>16</v>
      </c>
      <c r="D30" s="22" t="str">
        <f t="shared" ref="D30:M30" si="12">IF(D29&lt;&gt;"",D29/$G$6,"")</f>
        <v/>
      </c>
      <c r="E30" s="23" t="str">
        <f t="shared" si="12"/>
        <v/>
      </c>
      <c r="F30" s="22" t="str">
        <f t="shared" si="12"/>
        <v/>
      </c>
      <c r="G30" s="23" t="str">
        <f t="shared" si="12"/>
        <v/>
      </c>
      <c r="H30" s="22" t="str">
        <f t="shared" si="12"/>
        <v/>
      </c>
      <c r="I30" s="23" t="str">
        <f t="shared" si="12"/>
        <v/>
      </c>
      <c r="J30" s="22" t="str">
        <f t="shared" si="12"/>
        <v/>
      </c>
      <c r="K30" s="23" t="str">
        <f t="shared" si="12"/>
        <v/>
      </c>
      <c r="L30" s="22" t="str">
        <f t="shared" si="12"/>
        <v/>
      </c>
      <c r="M30" s="23" t="str">
        <f t="shared" si="12"/>
        <v/>
      </c>
    </row>
    <row r="31" spans="1:13" x14ac:dyDescent="0.25">
      <c r="A31" s="16"/>
      <c r="B31" s="16"/>
      <c r="C31" s="21" t="s">
        <v>25</v>
      </c>
      <c r="D31" s="22" t="str">
        <f t="shared" ref="D31:M32" si="13">IF(D30&lt;&gt;"",D30*1000000,"")</f>
        <v/>
      </c>
      <c r="E31" s="23" t="str">
        <f t="shared" si="13"/>
        <v/>
      </c>
      <c r="F31" s="22" t="str">
        <f t="shared" si="13"/>
        <v/>
      </c>
      <c r="G31" s="23" t="str">
        <f t="shared" si="13"/>
        <v/>
      </c>
      <c r="H31" s="22" t="str">
        <f t="shared" si="13"/>
        <v/>
      </c>
      <c r="I31" s="23" t="str">
        <f t="shared" si="13"/>
        <v/>
      </c>
      <c r="J31" s="22" t="str">
        <f t="shared" si="13"/>
        <v/>
      </c>
      <c r="K31" s="23" t="str">
        <f t="shared" si="13"/>
        <v/>
      </c>
      <c r="L31" s="22" t="str">
        <f t="shared" si="13"/>
        <v/>
      </c>
      <c r="M31" s="23" t="str">
        <f t="shared" si="13"/>
        <v/>
      </c>
    </row>
    <row r="32" spans="1:13" x14ac:dyDescent="0.25">
      <c r="A32" s="16"/>
      <c r="B32" s="16"/>
      <c r="C32" s="21" t="s">
        <v>18</v>
      </c>
      <c r="D32" s="22" t="str">
        <f t="shared" si="13"/>
        <v/>
      </c>
      <c r="E32" s="23" t="str">
        <f t="shared" si="13"/>
        <v/>
      </c>
      <c r="F32" s="22" t="str">
        <f t="shared" si="13"/>
        <v/>
      </c>
      <c r="G32" s="23" t="str">
        <f t="shared" si="13"/>
        <v/>
      </c>
      <c r="H32" s="22" t="str">
        <f t="shared" si="13"/>
        <v/>
      </c>
      <c r="I32" s="23" t="str">
        <f t="shared" si="13"/>
        <v/>
      </c>
      <c r="J32" s="22" t="str">
        <f t="shared" si="13"/>
        <v/>
      </c>
      <c r="K32" s="23" t="str">
        <f t="shared" si="13"/>
        <v/>
      </c>
      <c r="L32" s="22" t="str">
        <f t="shared" si="13"/>
        <v/>
      </c>
      <c r="M32" s="23" t="str">
        <f t="shared" si="13"/>
        <v/>
      </c>
    </row>
    <row r="33" spans="1:13" x14ac:dyDescent="0.25">
      <c r="A33" s="16"/>
      <c r="B33" s="24" t="s">
        <v>19</v>
      </c>
      <c r="C33" s="21" t="s">
        <v>20</v>
      </c>
      <c r="D33" s="22" t="str">
        <f>IF(D30&lt;&gt;"",1/($I$4*D30),"")</f>
        <v/>
      </c>
      <c r="E33" s="23" t="str">
        <f t="shared" ref="E33:M33" si="14">IF(E30&lt;&gt;"",1/($I$4*E30),"")</f>
        <v/>
      </c>
      <c r="F33" s="22" t="str">
        <f t="shared" si="14"/>
        <v/>
      </c>
      <c r="G33" s="23" t="str">
        <f t="shared" si="14"/>
        <v/>
      </c>
      <c r="H33" s="22" t="str">
        <f t="shared" si="14"/>
        <v/>
      </c>
      <c r="I33" s="23" t="str">
        <f t="shared" si="14"/>
        <v/>
      </c>
      <c r="J33" s="22" t="str">
        <f t="shared" si="14"/>
        <v/>
      </c>
      <c r="K33" s="23" t="str">
        <f t="shared" si="14"/>
        <v/>
      </c>
      <c r="L33" s="22" t="str">
        <f t="shared" si="14"/>
        <v/>
      </c>
      <c r="M33" s="23" t="str">
        <f t="shared" si="14"/>
        <v/>
      </c>
    </row>
    <row r="34" spans="1:13" x14ac:dyDescent="0.25">
      <c r="A34" s="16"/>
      <c r="B34" s="16"/>
      <c r="C34" s="21" t="s">
        <v>21</v>
      </c>
      <c r="D34" s="22" t="str">
        <f t="shared" ref="D34:M36" si="15">IF(D33&lt;&gt;"",D33*1000,"")</f>
        <v/>
      </c>
      <c r="E34" s="23" t="str">
        <f t="shared" si="15"/>
        <v/>
      </c>
      <c r="F34" s="22" t="str">
        <f t="shared" si="15"/>
        <v/>
      </c>
      <c r="G34" s="23" t="str">
        <f t="shared" si="15"/>
        <v/>
      </c>
      <c r="H34" s="22" t="str">
        <f t="shared" si="15"/>
        <v/>
      </c>
      <c r="I34" s="23" t="str">
        <f t="shared" si="15"/>
        <v/>
      </c>
      <c r="J34" s="22" t="str">
        <f t="shared" si="15"/>
        <v/>
      </c>
      <c r="K34" s="23" t="str">
        <f t="shared" si="15"/>
        <v/>
      </c>
      <c r="L34" s="22" t="str">
        <f t="shared" si="15"/>
        <v/>
      </c>
      <c r="M34" s="23" t="str">
        <f t="shared" si="15"/>
        <v/>
      </c>
    </row>
    <row r="35" spans="1:13" x14ac:dyDescent="0.25">
      <c r="A35" s="16"/>
      <c r="B35" s="16"/>
      <c r="C35" s="21" t="s">
        <v>26</v>
      </c>
      <c r="D35" s="22" t="str">
        <f t="shared" si="15"/>
        <v/>
      </c>
      <c r="E35" s="23" t="str">
        <f t="shared" si="15"/>
        <v/>
      </c>
      <c r="F35" s="22" t="str">
        <f t="shared" si="15"/>
        <v/>
      </c>
      <c r="G35" s="23" t="str">
        <f t="shared" si="15"/>
        <v/>
      </c>
      <c r="H35" s="22" t="str">
        <f t="shared" si="15"/>
        <v/>
      </c>
      <c r="I35" s="23" t="str">
        <f t="shared" si="15"/>
        <v/>
      </c>
      <c r="J35" s="22" t="str">
        <f t="shared" si="15"/>
        <v/>
      </c>
      <c r="K35" s="23" t="str">
        <f t="shared" si="15"/>
        <v/>
      </c>
      <c r="L35" s="22" t="str">
        <f t="shared" si="15"/>
        <v/>
      </c>
      <c r="M35" s="23" t="str">
        <f t="shared" si="15"/>
        <v/>
      </c>
    </row>
    <row r="36" spans="1:13" x14ac:dyDescent="0.25">
      <c r="A36" s="16"/>
      <c r="B36" s="25"/>
      <c r="C36" s="21" t="s">
        <v>23</v>
      </c>
      <c r="D36" s="22" t="str">
        <f t="shared" si="15"/>
        <v/>
      </c>
      <c r="E36" s="23" t="str">
        <f t="shared" si="15"/>
        <v/>
      </c>
      <c r="F36" s="22" t="str">
        <f t="shared" si="15"/>
        <v/>
      </c>
      <c r="G36" s="23" t="str">
        <f t="shared" si="15"/>
        <v/>
      </c>
      <c r="H36" s="22" t="str">
        <f t="shared" si="15"/>
        <v/>
      </c>
      <c r="I36" s="23" t="str">
        <f t="shared" si="15"/>
        <v/>
      </c>
      <c r="J36" s="22" t="str">
        <f t="shared" si="15"/>
        <v/>
      </c>
      <c r="K36" s="23" t="str">
        <f t="shared" si="15"/>
        <v/>
      </c>
      <c r="L36" s="22" t="str">
        <f t="shared" si="15"/>
        <v/>
      </c>
      <c r="M36" s="23" t="str">
        <f t="shared" si="15"/>
        <v/>
      </c>
    </row>
    <row r="37" spans="1:13" x14ac:dyDescent="0.25">
      <c r="A37" s="16"/>
      <c r="B37" s="16"/>
      <c r="C37" s="21" t="s">
        <v>20</v>
      </c>
      <c r="D37" s="23" t="str">
        <f>IF(D29&lt;&gt;"",D29*$G$6,"")</f>
        <v/>
      </c>
      <c r="E37" s="22" t="str">
        <f t="shared" ref="E37:M37" si="16">IF(E29&lt;&gt;"",E29*$G$6,"")</f>
        <v/>
      </c>
      <c r="F37" s="23" t="str">
        <f t="shared" si="16"/>
        <v/>
      </c>
      <c r="G37" s="22" t="str">
        <f t="shared" si="16"/>
        <v/>
      </c>
      <c r="H37" s="23" t="str">
        <f t="shared" si="16"/>
        <v/>
      </c>
      <c r="I37" s="22" t="str">
        <f t="shared" si="16"/>
        <v/>
      </c>
      <c r="J37" s="23" t="str">
        <f t="shared" si="16"/>
        <v/>
      </c>
      <c r="K37" s="22" t="str">
        <f t="shared" si="16"/>
        <v/>
      </c>
      <c r="L37" s="23" t="str">
        <f t="shared" si="16"/>
        <v/>
      </c>
      <c r="M37" s="22" t="str">
        <f t="shared" si="16"/>
        <v/>
      </c>
    </row>
    <row r="38" spans="1:13" x14ac:dyDescent="0.25">
      <c r="A38" s="16"/>
      <c r="B38" s="16"/>
      <c r="C38" s="21" t="s">
        <v>21</v>
      </c>
      <c r="D38" s="23" t="str">
        <f t="shared" ref="D38:M40" si="17">IF(D37&lt;&gt;"",D37*1000,"")</f>
        <v/>
      </c>
      <c r="E38" s="22" t="str">
        <f t="shared" si="17"/>
        <v/>
      </c>
      <c r="F38" s="23" t="str">
        <f t="shared" si="17"/>
        <v/>
      </c>
      <c r="G38" s="22" t="str">
        <f t="shared" si="17"/>
        <v/>
      </c>
      <c r="H38" s="23" t="str">
        <f t="shared" si="17"/>
        <v/>
      </c>
      <c r="I38" s="22" t="str">
        <f t="shared" si="17"/>
        <v/>
      </c>
      <c r="J38" s="23" t="str">
        <f t="shared" si="17"/>
        <v/>
      </c>
      <c r="K38" s="22" t="str">
        <f t="shared" si="17"/>
        <v/>
      </c>
      <c r="L38" s="23" t="str">
        <f t="shared" si="17"/>
        <v/>
      </c>
      <c r="M38" s="22" t="str">
        <f t="shared" si="17"/>
        <v/>
      </c>
    </row>
    <row r="39" spans="1:13" x14ac:dyDescent="0.25">
      <c r="A39" s="16"/>
      <c r="B39" s="16"/>
      <c r="C39" s="21" t="s">
        <v>26</v>
      </c>
      <c r="D39" s="23" t="str">
        <f t="shared" si="17"/>
        <v/>
      </c>
      <c r="E39" s="22" t="str">
        <f t="shared" si="17"/>
        <v/>
      </c>
      <c r="F39" s="23" t="str">
        <f t="shared" si="17"/>
        <v/>
      </c>
      <c r="G39" s="22" t="str">
        <f t="shared" si="17"/>
        <v/>
      </c>
      <c r="H39" s="23" t="str">
        <f t="shared" si="17"/>
        <v/>
      </c>
      <c r="I39" s="22" t="str">
        <f t="shared" si="17"/>
        <v/>
      </c>
      <c r="J39" s="23" t="str">
        <f t="shared" si="17"/>
        <v/>
      </c>
      <c r="K39" s="22" t="str">
        <f t="shared" si="17"/>
        <v/>
      </c>
      <c r="L39" s="23" t="str">
        <f t="shared" si="17"/>
        <v/>
      </c>
      <c r="M39" s="22" t="str">
        <f t="shared" si="17"/>
        <v/>
      </c>
    </row>
    <row r="40" spans="1:13" x14ac:dyDescent="0.25">
      <c r="A40" s="16"/>
      <c r="B40" s="24" t="s">
        <v>24</v>
      </c>
      <c r="C40" s="21" t="s">
        <v>23</v>
      </c>
      <c r="D40" s="23" t="str">
        <f t="shared" si="17"/>
        <v/>
      </c>
      <c r="E40" s="22" t="str">
        <f t="shared" si="17"/>
        <v/>
      </c>
      <c r="F40" s="23" t="str">
        <f t="shared" si="17"/>
        <v/>
      </c>
      <c r="G40" s="22" t="str">
        <f t="shared" si="17"/>
        <v/>
      </c>
      <c r="H40" s="23" t="str">
        <f t="shared" si="17"/>
        <v/>
      </c>
      <c r="I40" s="22" t="str">
        <f t="shared" si="17"/>
        <v/>
      </c>
      <c r="J40" s="23" t="str">
        <f t="shared" si="17"/>
        <v/>
      </c>
      <c r="K40" s="22" t="str">
        <f t="shared" si="17"/>
        <v/>
      </c>
      <c r="L40" s="23" t="str">
        <f t="shared" si="17"/>
        <v/>
      </c>
      <c r="M40" s="22" t="str">
        <f t="shared" si="17"/>
        <v/>
      </c>
    </row>
    <row r="41" spans="1:13" x14ac:dyDescent="0.25">
      <c r="A41" s="16"/>
      <c r="B41" s="16"/>
      <c r="C41" s="21" t="s">
        <v>16</v>
      </c>
      <c r="D41" s="23" t="str">
        <f>IF(D37&lt;&gt;"",1/($I$4*D37),"")</f>
        <v/>
      </c>
      <c r="E41" s="22" t="str">
        <f t="shared" ref="E41:M41" si="18">IF(E37&lt;&gt;"",1/($I$4*E37),"")</f>
        <v/>
      </c>
      <c r="F41" s="23" t="str">
        <f t="shared" si="18"/>
        <v/>
      </c>
      <c r="G41" s="22" t="str">
        <f t="shared" si="18"/>
        <v/>
      </c>
      <c r="H41" s="23" t="str">
        <f t="shared" si="18"/>
        <v/>
      </c>
      <c r="I41" s="22" t="str">
        <f t="shared" si="18"/>
        <v/>
      </c>
      <c r="J41" s="23" t="str">
        <f t="shared" si="18"/>
        <v/>
      </c>
      <c r="K41" s="22" t="str">
        <f t="shared" si="18"/>
        <v/>
      </c>
      <c r="L41" s="23" t="str">
        <f t="shared" si="18"/>
        <v/>
      </c>
      <c r="M41" s="22" t="str">
        <f t="shared" si="18"/>
        <v/>
      </c>
    </row>
    <row r="42" spans="1:13" x14ac:dyDescent="0.25">
      <c r="A42" s="16"/>
      <c r="B42" s="16"/>
      <c r="C42" s="21" t="s">
        <v>25</v>
      </c>
      <c r="D42" s="23" t="str">
        <f t="shared" ref="D42:M43" si="19">IF(D41&lt;&gt;"",D41*1000000,"")</f>
        <v/>
      </c>
      <c r="E42" s="22" t="str">
        <f t="shared" si="19"/>
        <v/>
      </c>
      <c r="F42" s="23" t="str">
        <f t="shared" si="19"/>
        <v/>
      </c>
      <c r="G42" s="22" t="str">
        <f t="shared" si="19"/>
        <v/>
      </c>
      <c r="H42" s="23" t="str">
        <f t="shared" si="19"/>
        <v/>
      </c>
      <c r="I42" s="22" t="str">
        <f t="shared" si="19"/>
        <v/>
      </c>
      <c r="J42" s="23" t="str">
        <f t="shared" si="19"/>
        <v/>
      </c>
      <c r="K42" s="22" t="str">
        <f t="shared" si="19"/>
        <v/>
      </c>
      <c r="L42" s="23" t="str">
        <f t="shared" si="19"/>
        <v/>
      </c>
      <c r="M42" s="22" t="str">
        <f t="shared" si="19"/>
        <v/>
      </c>
    </row>
    <row r="43" spans="1:13" x14ac:dyDescent="0.25">
      <c r="A43" s="25"/>
      <c r="B43" s="25"/>
      <c r="C43" s="21" t="s">
        <v>18</v>
      </c>
      <c r="D43" s="23" t="str">
        <f t="shared" si="19"/>
        <v/>
      </c>
      <c r="E43" s="22" t="str">
        <f t="shared" si="19"/>
        <v/>
      </c>
      <c r="F43" s="23" t="str">
        <f t="shared" si="19"/>
        <v/>
      </c>
      <c r="G43" s="22" t="str">
        <f t="shared" si="19"/>
        <v/>
      </c>
      <c r="H43" s="23" t="str">
        <f t="shared" si="19"/>
        <v/>
      </c>
      <c r="I43" s="22" t="str">
        <f t="shared" si="19"/>
        <v/>
      </c>
      <c r="J43" s="23" t="str">
        <f t="shared" si="19"/>
        <v/>
      </c>
      <c r="K43" s="22" t="str">
        <f t="shared" si="19"/>
        <v/>
      </c>
      <c r="L43" s="23" t="str">
        <f t="shared" si="19"/>
        <v/>
      </c>
      <c r="M43" s="22" t="str">
        <f t="shared" si="19"/>
        <v/>
      </c>
    </row>
    <row r="46" spans="1:13" x14ac:dyDescent="0.25">
      <c r="B46" s="27" t="s">
        <v>27</v>
      </c>
    </row>
    <row r="53" spans="1:13" x14ac:dyDescent="0.25">
      <c r="B53" s="28" t="s">
        <v>28</v>
      </c>
    </row>
    <row r="59" spans="1:13" ht="15.6" x14ac:dyDescent="0.3">
      <c r="A59" s="3" t="s">
        <v>29</v>
      </c>
      <c r="B59" s="3"/>
    </row>
    <row r="60" spans="1:13" x14ac:dyDescent="0.25">
      <c r="A60" s="12" t="s">
        <v>12</v>
      </c>
      <c r="B60" s="29"/>
      <c r="C60" s="30"/>
      <c r="D60" s="15">
        <v>1</v>
      </c>
      <c r="E60" s="15">
        <v>2</v>
      </c>
      <c r="F60" s="15">
        <v>3</v>
      </c>
      <c r="G60" s="15">
        <v>4</v>
      </c>
      <c r="H60" s="15">
        <v>5</v>
      </c>
      <c r="I60" s="15">
        <v>6</v>
      </c>
      <c r="J60" s="15">
        <v>7</v>
      </c>
      <c r="K60" s="15">
        <v>8</v>
      </c>
      <c r="L60" s="15">
        <v>9</v>
      </c>
      <c r="M60" s="15">
        <v>10</v>
      </c>
    </row>
    <row r="61" spans="1:13" x14ac:dyDescent="0.25">
      <c r="A61" s="31" t="s">
        <v>13</v>
      </c>
      <c r="B61" s="31"/>
      <c r="C61" s="7" t="s">
        <v>14</v>
      </c>
      <c r="D61" s="6">
        <f t="shared" ref="D61:M61" si="20">IF(D60&lt;=$C$4,1/(2*SIN((2*D60-1)*PI()/(2*$C$4))),"")</f>
        <v>1.0000000000000002</v>
      </c>
      <c r="E61" s="6">
        <f t="shared" si="20"/>
        <v>0.5</v>
      </c>
      <c r="F61" s="6">
        <f t="shared" si="20"/>
        <v>1.0000000000000002</v>
      </c>
      <c r="G61" s="6" t="str">
        <f t="shared" si="20"/>
        <v/>
      </c>
      <c r="H61" s="6" t="str">
        <f t="shared" si="20"/>
        <v/>
      </c>
      <c r="I61" s="6" t="str">
        <f t="shared" si="20"/>
        <v/>
      </c>
      <c r="J61" s="6" t="str">
        <f t="shared" si="20"/>
        <v/>
      </c>
      <c r="K61" s="6" t="str">
        <f t="shared" si="20"/>
        <v/>
      </c>
      <c r="L61" s="6" t="str">
        <f t="shared" si="20"/>
        <v/>
      </c>
      <c r="M61" s="6" t="str">
        <f t="shared" si="20"/>
        <v/>
      </c>
    </row>
    <row r="62" spans="1:13" x14ac:dyDescent="0.25">
      <c r="A62" s="16"/>
      <c r="B62" s="16"/>
      <c r="C62" s="7" t="s">
        <v>15</v>
      </c>
      <c r="D62" s="6">
        <f t="shared" ref="D62:M62" si="21">IF(D61&lt;&gt;"",D61/$G$5,"")</f>
        <v>7.9577471545947696E-10</v>
      </c>
      <c r="E62" s="6">
        <f t="shared" si="21"/>
        <v>3.9788735772973838E-10</v>
      </c>
      <c r="F62" s="6">
        <f t="shared" si="21"/>
        <v>7.9577471545947696E-10</v>
      </c>
      <c r="G62" s="6" t="str">
        <f t="shared" si="21"/>
        <v/>
      </c>
      <c r="H62" s="6" t="str">
        <f t="shared" si="21"/>
        <v/>
      </c>
      <c r="I62" s="6" t="str">
        <f t="shared" si="21"/>
        <v/>
      </c>
      <c r="J62" s="6" t="str">
        <f t="shared" si="21"/>
        <v/>
      </c>
      <c r="K62" s="6" t="str">
        <f t="shared" si="21"/>
        <v/>
      </c>
      <c r="L62" s="6" t="str">
        <f t="shared" si="21"/>
        <v/>
      </c>
      <c r="M62" s="6" t="str">
        <f t="shared" si="21"/>
        <v/>
      </c>
    </row>
    <row r="63" spans="1:13" x14ac:dyDescent="0.25">
      <c r="A63" s="16"/>
      <c r="B63" s="16"/>
      <c r="C63" s="32" t="s">
        <v>16</v>
      </c>
      <c r="D63" s="22">
        <f t="shared" ref="D63:M63" si="22">IF(D62&lt;&gt;"",D62/$G$6,"")</f>
        <v>1.5915494309189539E-11</v>
      </c>
      <c r="E63" s="23">
        <f t="shared" si="22"/>
        <v>7.9577471545947678E-12</v>
      </c>
      <c r="F63" s="22">
        <f t="shared" si="22"/>
        <v>1.5915494309189539E-11</v>
      </c>
      <c r="G63" s="23" t="str">
        <f t="shared" si="22"/>
        <v/>
      </c>
      <c r="H63" s="22" t="str">
        <f t="shared" si="22"/>
        <v/>
      </c>
      <c r="I63" s="23" t="str">
        <f t="shared" si="22"/>
        <v/>
      </c>
      <c r="J63" s="22" t="str">
        <f t="shared" si="22"/>
        <v/>
      </c>
      <c r="K63" s="23" t="str">
        <f t="shared" si="22"/>
        <v/>
      </c>
      <c r="L63" s="22" t="str">
        <f t="shared" si="22"/>
        <v/>
      </c>
      <c r="M63" s="23" t="str">
        <f t="shared" si="22"/>
        <v/>
      </c>
    </row>
    <row r="64" spans="1:13" x14ac:dyDescent="0.25">
      <c r="A64" s="16"/>
      <c r="B64" s="16"/>
      <c r="C64" s="21" t="s">
        <v>17</v>
      </c>
      <c r="D64" s="22">
        <f t="shared" ref="D64:M65" si="23">IF(D63&lt;&gt;"",D63*1000000,"")</f>
        <v>1.591549430918954E-5</v>
      </c>
      <c r="E64" s="23">
        <f t="shared" si="23"/>
        <v>7.9577471545947685E-6</v>
      </c>
      <c r="F64" s="22">
        <f t="shared" si="23"/>
        <v>1.591549430918954E-5</v>
      </c>
      <c r="G64" s="23" t="str">
        <f t="shared" si="23"/>
        <v/>
      </c>
      <c r="H64" s="22" t="str">
        <f t="shared" si="23"/>
        <v/>
      </c>
      <c r="I64" s="23" t="str">
        <f t="shared" si="23"/>
        <v/>
      </c>
      <c r="J64" s="22" t="str">
        <f t="shared" si="23"/>
        <v/>
      </c>
      <c r="K64" s="23" t="str">
        <f t="shared" si="23"/>
        <v/>
      </c>
      <c r="L64" s="22" t="str">
        <f t="shared" si="23"/>
        <v/>
      </c>
      <c r="M64" s="23" t="str">
        <f t="shared" si="23"/>
        <v/>
      </c>
    </row>
    <row r="65" spans="1:13" x14ac:dyDescent="0.25">
      <c r="A65" s="16"/>
      <c r="B65" s="16"/>
      <c r="C65" s="21" t="s">
        <v>18</v>
      </c>
      <c r="D65" s="22">
        <f t="shared" si="23"/>
        <v>15.91549430918954</v>
      </c>
      <c r="E65" s="23">
        <f t="shared" si="23"/>
        <v>7.9577471545947684</v>
      </c>
      <c r="F65" s="22">
        <f t="shared" si="23"/>
        <v>15.91549430918954</v>
      </c>
      <c r="G65" s="23" t="str">
        <f t="shared" si="23"/>
        <v/>
      </c>
      <c r="H65" s="22" t="str">
        <f t="shared" si="23"/>
        <v/>
      </c>
      <c r="I65" s="23" t="str">
        <f t="shared" si="23"/>
        <v/>
      </c>
      <c r="J65" s="22" t="str">
        <f t="shared" si="23"/>
        <v/>
      </c>
      <c r="K65" s="23" t="str">
        <f t="shared" si="23"/>
        <v/>
      </c>
      <c r="L65" s="22" t="str">
        <f t="shared" si="23"/>
        <v/>
      </c>
      <c r="M65" s="23" t="str">
        <f t="shared" si="23"/>
        <v/>
      </c>
    </row>
    <row r="66" spans="1:13" x14ac:dyDescent="0.25">
      <c r="A66" s="16"/>
      <c r="B66" s="24" t="s">
        <v>19</v>
      </c>
      <c r="C66" s="21" t="s">
        <v>20</v>
      </c>
      <c r="D66" s="22">
        <f>IF(D63&lt;&gt;"",1/($I$4*D63),"")</f>
        <v>1.1129716300132539E-9</v>
      </c>
      <c r="E66" s="23">
        <f t="shared" ref="E66:M66" si="24">IF(E63&lt;&gt;"",1/($I$4*E63),"")</f>
        <v>2.2259432600265082E-9</v>
      </c>
      <c r="F66" s="22">
        <f t="shared" si="24"/>
        <v>1.1129716300132539E-9</v>
      </c>
      <c r="G66" s="23" t="str">
        <f t="shared" si="24"/>
        <v/>
      </c>
      <c r="H66" s="22" t="str">
        <f t="shared" si="24"/>
        <v/>
      </c>
      <c r="I66" s="23" t="str">
        <f t="shared" si="24"/>
        <v/>
      </c>
      <c r="J66" s="22" t="str">
        <f t="shared" si="24"/>
        <v/>
      </c>
      <c r="K66" s="23" t="str">
        <f t="shared" si="24"/>
        <v/>
      </c>
      <c r="L66" s="22" t="str">
        <f t="shared" si="24"/>
        <v/>
      </c>
      <c r="M66" s="23" t="str">
        <f t="shared" si="24"/>
        <v/>
      </c>
    </row>
    <row r="67" spans="1:13" x14ac:dyDescent="0.25">
      <c r="A67" s="16"/>
      <c r="B67" s="16"/>
      <c r="C67" s="21" t="s">
        <v>21</v>
      </c>
      <c r="D67" s="22">
        <f t="shared" ref="D67:M69" si="25">IF(D66&lt;&gt;"",D66*1000,"")</f>
        <v>1.1129716300132539E-6</v>
      </c>
      <c r="E67" s="23">
        <f t="shared" si="25"/>
        <v>2.2259432600265083E-6</v>
      </c>
      <c r="F67" s="22">
        <f t="shared" si="25"/>
        <v>1.1129716300132539E-6</v>
      </c>
      <c r="G67" s="23" t="str">
        <f t="shared" si="25"/>
        <v/>
      </c>
      <c r="H67" s="22" t="str">
        <f t="shared" si="25"/>
        <v/>
      </c>
      <c r="I67" s="23" t="str">
        <f t="shared" si="25"/>
        <v/>
      </c>
      <c r="J67" s="22" t="str">
        <f t="shared" si="25"/>
        <v/>
      </c>
      <c r="K67" s="23" t="str">
        <f t="shared" si="25"/>
        <v/>
      </c>
      <c r="L67" s="22" t="str">
        <f t="shared" si="25"/>
        <v/>
      </c>
      <c r="M67" s="23" t="str">
        <f t="shared" si="25"/>
        <v/>
      </c>
    </row>
    <row r="68" spans="1:13" x14ac:dyDescent="0.25">
      <c r="A68" s="16"/>
      <c r="B68" s="16"/>
      <c r="C68" s="21" t="s">
        <v>22</v>
      </c>
      <c r="D68" s="22">
        <f t="shared" si="25"/>
        <v>1.1129716300132539E-3</v>
      </c>
      <c r="E68" s="23">
        <f t="shared" si="25"/>
        <v>2.2259432600265083E-3</v>
      </c>
      <c r="F68" s="22">
        <f t="shared" si="25"/>
        <v>1.1129716300132539E-3</v>
      </c>
      <c r="G68" s="23" t="str">
        <f t="shared" si="25"/>
        <v/>
      </c>
      <c r="H68" s="22" t="str">
        <f t="shared" si="25"/>
        <v/>
      </c>
      <c r="I68" s="23" t="str">
        <f t="shared" si="25"/>
        <v/>
      </c>
      <c r="J68" s="22" t="str">
        <f t="shared" si="25"/>
        <v/>
      </c>
      <c r="K68" s="23" t="str">
        <f t="shared" si="25"/>
        <v/>
      </c>
      <c r="L68" s="22" t="str">
        <f t="shared" si="25"/>
        <v/>
      </c>
      <c r="M68" s="23" t="str">
        <f t="shared" si="25"/>
        <v/>
      </c>
    </row>
    <row r="69" spans="1:13" x14ac:dyDescent="0.25">
      <c r="A69" s="16"/>
      <c r="B69" s="25"/>
      <c r="C69" s="21" t="s">
        <v>23</v>
      </c>
      <c r="D69" s="22">
        <f t="shared" si="25"/>
        <v>1.1129716300132539</v>
      </c>
      <c r="E69" s="23">
        <f t="shared" si="25"/>
        <v>2.2259432600265083</v>
      </c>
      <c r="F69" s="22">
        <f t="shared" si="25"/>
        <v>1.1129716300132539</v>
      </c>
      <c r="G69" s="23" t="str">
        <f t="shared" si="25"/>
        <v/>
      </c>
      <c r="H69" s="22" t="str">
        <f t="shared" si="25"/>
        <v/>
      </c>
      <c r="I69" s="23" t="str">
        <f t="shared" si="25"/>
        <v/>
      </c>
      <c r="J69" s="22" t="str">
        <f t="shared" si="25"/>
        <v/>
      </c>
      <c r="K69" s="23" t="str">
        <f t="shared" si="25"/>
        <v/>
      </c>
      <c r="L69" s="22" t="str">
        <f t="shared" si="25"/>
        <v/>
      </c>
      <c r="M69" s="23" t="str">
        <f t="shared" si="25"/>
        <v/>
      </c>
    </row>
    <row r="70" spans="1:13" x14ac:dyDescent="0.25">
      <c r="A70" s="16"/>
      <c r="B70" s="16"/>
      <c r="C70" s="32" t="s">
        <v>20</v>
      </c>
      <c r="D70" s="23">
        <f t="shared" ref="D70:M70" si="26">IF(D62&lt;&gt;"",D62*$G$6,"")</f>
        <v>3.978873577297385E-8</v>
      </c>
      <c r="E70" s="22">
        <f t="shared" si="26"/>
        <v>1.9894367886486919E-8</v>
      </c>
      <c r="F70" s="23">
        <f t="shared" si="26"/>
        <v>3.978873577297385E-8</v>
      </c>
      <c r="G70" s="22" t="str">
        <f t="shared" si="26"/>
        <v/>
      </c>
      <c r="H70" s="23" t="str">
        <f t="shared" si="26"/>
        <v/>
      </c>
      <c r="I70" s="22" t="str">
        <f t="shared" si="26"/>
        <v/>
      </c>
      <c r="J70" s="23" t="str">
        <f t="shared" si="26"/>
        <v/>
      </c>
      <c r="K70" s="22" t="str">
        <f t="shared" si="26"/>
        <v/>
      </c>
      <c r="L70" s="23" t="str">
        <f t="shared" si="26"/>
        <v/>
      </c>
      <c r="M70" s="22" t="str">
        <f t="shared" si="26"/>
        <v/>
      </c>
    </row>
    <row r="71" spans="1:13" x14ac:dyDescent="0.25">
      <c r="A71" s="16"/>
      <c r="B71" s="16"/>
      <c r="C71" s="21" t="s">
        <v>21</v>
      </c>
      <c r="D71" s="23">
        <f t="shared" ref="D71:M73" si="27">IF(D70&lt;&gt;"",D70*1000,"")</f>
        <v>3.9788735772973851E-5</v>
      </c>
      <c r="E71" s="22">
        <f t="shared" si="27"/>
        <v>1.9894367886486919E-5</v>
      </c>
      <c r="F71" s="23">
        <f t="shared" si="27"/>
        <v>3.9788735772973851E-5</v>
      </c>
      <c r="G71" s="22" t="str">
        <f t="shared" si="27"/>
        <v/>
      </c>
      <c r="H71" s="23" t="str">
        <f t="shared" si="27"/>
        <v/>
      </c>
      <c r="I71" s="22" t="str">
        <f t="shared" si="27"/>
        <v/>
      </c>
      <c r="J71" s="23" t="str">
        <f t="shared" si="27"/>
        <v/>
      </c>
      <c r="K71" s="22" t="str">
        <f t="shared" si="27"/>
        <v/>
      </c>
      <c r="L71" s="23" t="str">
        <f t="shared" si="27"/>
        <v/>
      </c>
      <c r="M71" s="22" t="str">
        <f t="shared" si="27"/>
        <v/>
      </c>
    </row>
    <row r="72" spans="1:13" x14ac:dyDescent="0.25">
      <c r="A72" s="16"/>
      <c r="B72" s="16"/>
      <c r="C72" s="21" t="s">
        <v>22</v>
      </c>
      <c r="D72" s="23">
        <f t="shared" si="27"/>
        <v>3.978873577297385E-2</v>
      </c>
      <c r="E72" s="22">
        <f t="shared" si="27"/>
        <v>1.9894367886486918E-2</v>
      </c>
      <c r="F72" s="23">
        <f t="shared" si="27"/>
        <v>3.978873577297385E-2</v>
      </c>
      <c r="G72" s="22" t="str">
        <f t="shared" si="27"/>
        <v/>
      </c>
      <c r="H72" s="23" t="str">
        <f t="shared" si="27"/>
        <v/>
      </c>
      <c r="I72" s="22" t="str">
        <f t="shared" si="27"/>
        <v/>
      </c>
      <c r="J72" s="23" t="str">
        <f t="shared" si="27"/>
        <v/>
      </c>
      <c r="K72" s="22" t="str">
        <f t="shared" si="27"/>
        <v/>
      </c>
      <c r="L72" s="23" t="str">
        <f t="shared" si="27"/>
        <v/>
      </c>
      <c r="M72" s="22" t="str">
        <f t="shared" si="27"/>
        <v/>
      </c>
    </row>
    <row r="73" spans="1:13" x14ac:dyDescent="0.25">
      <c r="A73" s="16"/>
      <c r="B73" s="24" t="s">
        <v>24</v>
      </c>
      <c r="C73" s="21" t="s">
        <v>23</v>
      </c>
      <c r="D73" s="23">
        <f t="shared" si="27"/>
        <v>39.788735772973851</v>
      </c>
      <c r="E73" s="22">
        <f t="shared" si="27"/>
        <v>19.894367886486918</v>
      </c>
      <c r="F73" s="23">
        <f t="shared" si="27"/>
        <v>39.788735772973851</v>
      </c>
      <c r="G73" s="22" t="str">
        <f t="shared" si="27"/>
        <v/>
      </c>
      <c r="H73" s="23" t="str">
        <f t="shared" si="27"/>
        <v/>
      </c>
      <c r="I73" s="22" t="str">
        <f t="shared" si="27"/>
        <v/>
      </c>
      <c r="J73" s="23" t="str">
        <f t="shared" si="27"/>
        <v/>
      </c>
      <c r="K73" s="22" t="str">
        <f t="shared" si="27"/>
        <v/>
      </c>
      <c r="L73" s="23" t="str">
        <f t="shared" si="27"/>
        <v/>
      </c>
      <c r="M73" s="22" t="str">
        <f t="shared" si="27"/>
        <v/>
      </c>
    </row>
    <row r="74" spans="1:13" x14ac:dyDescent="0.25">
      <c r="A74" s="16"/>
      <c r="B74" s="16"/>
      <c r="C74" s="21" t="s">
        <v>16</v>
      </c>
      <c r="D74" s="23">
        <f>IF(D70&lt;&gt;"",1/($I$4*D70),"")</f>
        <v>4.4518865200530156E-13</v>
      </c>
      <c r="E74" s="22">
        <f t="shared" ref="E74:M74" si="28">IF(E70&lt;&gt;"",1/($I$4*E70),"")</f>
        <v>8.9037730401060332E-13</v>
      </c>
      <c r="F74" s="23">
        <f t="shared" si="28"/>
        <v>4.4518865200530156E-13</v>
      </c>
      <c r="G74" s="22" t="str">
        <f t="shared" si="28"/>
        <v/>
      </c>
      <c r="H74" s="23" t="str">
        <f t="shared" si="28"/>
        <v/>
      </c>
      <c r="I74" s="22" t="str">
        <f t="shared" si="28"/>
        <v/>
      </c>
      <c r="J74" s="23" t="str">
        <f t="shared" si="28"/>
        <v/>
      </c>
      <c r="K74" s="22" t="str">
        <f t="shared" si="28"/>
        <v/>
      </c>
      <c r="L74" s="23" t="str">
        <f t="shared" si="28"/>
        <v/>
      </c>
      <c r="M74" s="22" t="str">
        <f t="shared" si="28"/>
        <v/>
      </c>
    </row>
    <row r="75" spans="1:13" x14ac:dyDescent="0.25">
      <c r="A75" s="16"/>
      <c r="B75" s="16"/>
      <c r="C75" s="21" t="s">
        <v>17</v>
      </c>
      <c r="D75" s="23">
        <f t="shared" ref="D75:M76" si="29">IF(D74&lt;&gt;"",D74*1000000,"")</f>
        <v>4.4518865200530154E-7</v>
      </c>
      <c r="E75" s="22">
        <f t="shared" si="29"/>
        <v>8.9037730401060329E-7</v>
      </c>
      <c r="F75" s="23">
        <f t="shared" si="29"/>
        <v>4.4518865200530154E-7</v>
      </c>
      <c r="G75" s="22" t="str">
        <f t="shared" si="29"/>
        <v/>
      </c>
      <c r="H75" s="23" t="str">
        <f t="shared" si="29"/>
        <v/>
      </c>
      <c r="I75" s="22" t="str">
        <f t="shared" si="29"/>
        <v/>
      </c>
      <c r="J75" s="23" t="str">
        <f t="shared" si="29"/>
        <v/>
      </c>
      <c r="K75" s="22" t="str">
        <f t="shared" si="29"/>
        <v/>
      </c>
      <c r="L75" s="23" t="str">
        <f t="shared" si="29"/>
        <v/>
      </c>
      <c r="M75" s="22" t="str">
        <f t="shared" si="29"/>
        <v/>
      </c>
    </row>
    <row r="76" spans="1:13" x14ac:dyDescent="0.25">
      <c r="A76" s="25"/>
      <c r="B76" s="25"/>
      <c r="C76" s="21" t="s">
        <v>18</v>
      </c>
      <c r="D76" s="23">
        <f t="shared" si="29"/>
        <v>0.44518865200530156</v>
      </c>
      <c r="E76" s="22">
        <f t="shared" si="29"/>
        <v>0.89037730401060333</v>
      </c>
      <c r="F76" s="23">
        <f t="shared" si="29"/>
        <v>0.44518865200530156</v>
      </c>
      <c r="G76" s="22" t="str">
        <f t="shared" si="29"/>
        <v/>
      </c>
      <c r="H76" s="23" t="str">
        <f t="shared" si="29"/>
        <v/>
      </c>
      <c r="I76" s="22" t="str">
        <f t="shared" si="29"/>
        <v/>
      </c>
      <c r="J76" s="23" t="str">
        <f t="shared" si="29"/>
        <v/>
      </c>
      <c r="K76" s="22" t="str">
        <f t="shared" si="29"/>
        <v/>
      </c>
      <c r="L76" s="23" t="str">
        <f t="shared" si="29"/>
        <v/>
      </c>
      <c r="M76" s="22" t="str">
        <f t="shared" si="29"/>
        <v/>
      </c>
    </row>
    <row r="77" spans="1:13" x14ac:dyDescent="0.25">
      <c r="C77" s="26"/>
    </row>
    <row r="78" spans="1:13" x14ac:dyDescent="0.25">
      <c r="A78" s="12" t="s">
        <v>12</v>
      </c>
      <c r="B78" s="29"/>
      <c r="C78" s="30"/>
      <c r="D78" s="15">
        <v>11</v>
      </c>
      <c r="E78" s="15">
        <v>12</v>
      </c>
      <c r="F78" s="15">
        <v>13</v>
      </c>
      <c r="G78" s="15">
        <v>14</v>
      </c>
      <c r="H78" s="15">
        <v>15</v>
      </c>
      <c r="I78" s="15">
        <v>16</v>
      </c>
      <c r="J78" s="15">
        <v>17</v>
      </c>
      <c r="K78" s="15">
        <v>18</v>
      </c>
      <c r="L78" s="15">
        <v>19</v>
      </c>
      <c r="M78" s="15">
        <v>20</v>
      </c>
    </row>
    <row r="79" spans="1:13" x14ac:dyDescent="0.25">
      <c r="A79" s="31" t="s">
        <v>13</v>
      </c>
      <c r="B79" s="31"/>
      <c r="C79" s="7" t="s">
        <v>14</v>
      </c>
      <c r="D79" s="6" t="str">
        <f t="shared" ref="D79:M79" si="30">IF(D78&lt;=$C$4,1/(2*SIN((2*D78-1)*PI()/(2*$C$4))),"")</f>
        <v/>
      </c>
      <c r="E79" s="6" t="str">
        <f t="shared" si="30"/>
        <v/>
      </c>
      <c r="F79" s="6" t="str">
        <f t="shared" si="30"/>
        <v/>
      </c>
      <c r="G79" s="6" t="str">
        <f t="shared" si="30"/>
        <v/>
      </c>
      <c r="H79" s="6" t="str">
        <f t="shared" si="30"/>
        <v/>
      </c>
      <c r="I79" s="6" t="str">
        <f t="shared" si="30"/>
        <v/>
      </c>
      <c r="J79" s="6" t="str">
        <f t="shared" si="30"/>
        <v/>
      </c>
      <c r="K79" s="6" t="str">
        <f t="shared" si="30"/>
        <v/>
      </c>
      <c r="L79" s="6" t="str">
        <f t="shared" si="30"/>
        <v/>
      </c>
      <c r="M79" s="6" t="str">
        <f t="shared" si="30"/>
        <v/>
      </c>
    </row>
    <row r="80" spans="1:13" x14ac:dyDescent="0.25">
      <c r="A80" s="16"/>
      <c r="B80" s="16"/>
      <c r="C80" s="7" t="s">
        <v>15</v>
      </c>
      <c r="D80" s="6" t="str">
        <f t="shared" ref="D80:M80" si="31">IF(D79&lt;&gt;"",D79/$G$5,"")</f>
        <v/>
      </c>
      <c r="E80" s="6" t="str">
        <f t="shared" si="31"/>
        <v/>
      </c>
      <c r="F80" s="6" t="str">
        <f t="shared" si="31"/>
        <v/>
      </c>
      <c r="G80" s="6" t="str">
        <f t="shared" si="31"/>
        <v/>
      </c>
      <c r="H80" s="6" t="str">
        <f t="shared" si="31"/>
        <v/>
      </c>
      <c r="I80" s="6" t="str">
        <f t="shared" si="31"/>
        <v/>
      </c>
      <c r="J80" s="6" t="str">
        <f t="shared" si="31"/>
        <v/>
      </c>
      <c r="K80" s="6" t="str">
        <f t="shared" si="31"/>
        <v/>
      </c>
      <c r="L80" s="6" t="str">
        <f t="shared" si="31"/>
        <v/>
      </c>
      <c r="M80" s="6" t="str">
        <f t="shared" si="31"/>
        <v/>
      </c>
    </row>
    <row r="81" spans="1:13" x14ac:dyDescent="0.25">
      <c r="A81" s="16"/>
      <c r="B81" s="16"/>
      <c r="C81" s="32" t="s">
        <v>16</v>
      </c>
      <c r="D81" s="22" t="str">
        <f t="shared" ref="D81:M81" si="32">IF(D80&lt;&gt;"",D80/$G$6,"")</f>
        <v/>
      </c>
      <c r="E81" s="23" t="str">
        <f t="shared" si="32"/>
        <v/>
      </c>
      <c r="F81" s="22" t="str">
        <f t="shared" si="32"/>
        <v/>
      </c>
      <c r="G81" s="23" t="str">
        <f t="shared" si="32"/>
        <v/>
      </c>
      <c r="H81" s="22" t="str">
        <f t="shared" si="32"/>
        <v/>
      </c>
      <c r="I81" s="23" t="str">
        <f t="shared" si="32"/>
        <v/>
      </c>
      <c r="J81" s="22" t="str">
        <f t="shared" si="32"/>
        <v/>
      </c>
      <c r="K81" s="23" t="str">
        <f t="shared" si="32"/>
        <v/>
      </c>
      <c r="L81" s="22" t="str">
        <f t="shared" si="32"/>
        <v/>
      </c>
      <c r="M81" s="23" t="str">
        <f t="shared" si="32"/>
        <v/>
      </c>
    </row>
    <row r="82" spans="1:13" x14ac:dyDescent="0.25">
      <c r="A82" s="16"/>
      <c r="B82" s="16"/>
      <c r="C82" s="21" t="s">
        <v>17</v>
      </c>
      <c r="D82" s="22" t="str">
        <f t="shared" ref="D82:M83" si="33">IF(D81&lt;&gt;"",D81*1000000,"")</f>
        <v/>
      </c>
      <c r="E82" s="23" t="str">
        <f t="shared" si="33"/>
        <v/>
      </c>
      <c r="F82" s="22" t="str">
        <f t="shared" si="33"/>
        <v/>
      </c>
      <c r="G82" s="23" t="str">
        <f t="shared" si="33"/>
        <v/>
      </c>
      <c r="H82" s="22" t="str">
        <f t="shared" si="33"/>
        <v/>
      </c>
      <c r="I82" s="23" t="str">
        <f t="shared" si="33"/>
        <v/>
      </c>
      <c r="J82" s="22" t="str">
        <f t="shared" si="33"/>
        <v/>
      </c>
      <c r="K82" s="23" t="str">
        <f t="shared" si="33"/>
        <v/>
      </c>
      <c r="L82" s="22" t="str">
        <f t="shared" si="33"/>
        <v/>
      </c>
      <c r="M82" s="23" t="str">
        <f t="shared" si="33"/>
        <v/>
      </c>
    </row>
    <row r="83" spans="1:13" x14ac:dyDescent="0.25">
      <c r="A83" s="16"/>
      <c r="B83" s="16"/>
      <c r="C83" s="21" t="s">
        <v>18</v>
      </c>
      <c r="D83" s="22" t="str">
        <f t="shared" si="33"/>
        <v/>
      </c>
      <c r="E83" s="23" t="str">
        <f t="shared" si="33"/>
        <v/>
      </c>
      <c r="F83" s="22" t="str">
        <f t="shared" si="33"/>
        <v/>
      </c>
      <c r="G83" s="23" t="str">
        <f t="shared" si="33"/>
        <v/>
      </c>
      <c r="H83" s="22" t="str">
        <f t="shared" si="33"/>
        <v/>
      </c>
      <c r="I83" s="23" t="str">
        <f t="shared" si="33"/>
        <v/>
      </c>
      <c r="J83" s="22" t="str">
        <f t="shared" si="33"/>
        <v/>
      </c>
      <c r="K83" s="23" t="str">
        <f t="shared" si="33"/>
        <v/>
      </c>
      <c r="L83" s="22" t="str">
        <f t="shared" si="33"/>
        <v/>
      </c>
      <c r="M83" s="23" t="str">
        <f t="shared" si="33"/>
        <v/>
      </c>
    </row>
    <row r="84" spans="1:13" x14ac:dyDescent="0.25">
      <c r="A84" s="16"/>
      <c r="B84" s="24" t="s">
        <v>19</v>
      </c>
      <c r="C84" s="21" t="s">
        <v>20</v>
      </c>
      <c r="D84" s="22" t="str">
        <f>IF(D81&lt;&gt;"",1/($I$4*D81),"")</f>
        <v/>
      </c>
      <c r="E84" s="23" t="str">
        <f t="shared" ref="E84:M84" si="34">IF(E81&lt;&gt;"",1/($I$4*E81),"")</f>
        <v/>
      </c>
      <c r="F84" s="22" t="str">
        <f t="shared" si="34"/>
        <v/>
      </c>
      <c r="G84" s="23" t="str">
        <f t="shared" si="34"/>
        <v/>
      </c>
      <c r="H84" s="22" t="str">
        <f t="shared" si="34"/>
        <v/>
      </c>
      <c r="I84" s="23" t="str">
        <f t="shared" si="34"/>
        <v/>
      </c>
      <c r="J84" s="22" t="str">
        <f t="shared" si="34"/>
        <v/>
      </c>
      <c r="K84" s="23" t="str">
        <f t="shared" si="34"/>
        <v/>
      </c>
      <c r="L84" s="22" t="str">
        <f t="shared" si="34"/>
        <v/>
      </c>
      <c r="M84" s="23" t="str">
        <f t="shared" si="34"/>
        <v/>
      </c>
    </row>
    <row r="85" spans="1:13" x14ac:dyDescent="0.25">
      <c r="A85" s="16"/>
      <c r="B85" s="16"/>
      <c r="C85" s="21" t="s">
        <v>21</v>
      </c>
      <c r="D85" s="22" t="str">
        <f t="shared" ref="D85:M87" si="35">IF(D84&lt;&gt;"",D84*1000,"")</f>
        <v/>
      </c>
      <c r="E85" s="23" t="str">
        <f t="shared" si="35"/>
        <v/>
      </c>
      <c r="F85" s="22" t="str">
        <f t="shared" si="35"/>
        <v/>
      </c>
      <c r="G85" s="23" t="str">
        <f t="shared" si="35"/>
        <v/>
      </c>
      <c r="H85" s="22" t="str">
        <f t="shared" si="35"/>
        <v/>
      </c>
      <c r="I85" s="23" t="str">
        <f t="shared" si="35"/>
        <v/>
      </c>
      <c r="J85" s="22" t="str">
        <f t="shared" si="35"/>
        <v/>
      </c>
      <c r="K85" s="23" t="str">
        <f t="shared" si="35"/>
        <v/>
      </c>
      <c r="L85" s="22" t="str">
        <f t="shared" si="35"/>
        <v/>
      </c>
      <c r="M85" s="23" t="str">
        <f t="shared" si="35"/>
        <v/>
      </c>
    </row>
    <row r="86" spans="1:13" x14ac:dyDescent="0.25">
      <c r="A86" s="16"/>
      <c r="B86" s="16"/>
      <c r="C86" s="21" t="s">
        <v>22</v>
      </c>
      <c r="D86" s="22" t="str">
        <f t="shared" si="35"/>
        <v/>
      </c>
      <c r="E86" s="23" t="str">
        <f t="shared" si="35"/>
        <v/>
      </c>
      <c r="F86" s="22" t="str">
        <f t="shared" si="35"/>
        <v/>
      </c>
      <c r="G86" s="23" t="str">
        <f t="shared" si="35"/>
        <v/>
      </c>
      <c r="H86" s="22" t="str">
        <f t="shared" si="35"/>
        <v/>
      </c>
      <c r="I86" s="23" t="str">
        <f t="shared" si="35"/>
        <v/>
      </c>
      <c r="J86" s="22" t="str">
        <f t="shared" si="35"/>
        <v/>
      </c>
      <c r="K86" s="23" t="str">
        <f t="shared" si="35"/>
        <v/>
      </c>
      <c r="L86" s="22" t="str">
        <f t="shared" si="35"/>
        <v/>
      </c>
      <c r="M86" s="23" t="str">
        <f t="shared" si="35"/>
        <v/>
      </c>
    </row>
    <row r="87" spans="1:13" x14ac:dyDescent="0.25">
      <c r="A87" s="16"/>
      <c r="B87" s="25"/>
      <c r="C87" s="21" t="s">
        <v>23</v>
      </c>
      <c r="D87" s="22" t="str">
        <f t="shared" si="35"/>
        <v/>
      </c>
      <c r="E87" s="23" t="str">
        <f t="shared" si="35"/>
        <v/>
      </c>
      <c r="F87" s="22" t="str">
        <f t="shared" si="35"/>
        <v/>
      </c>
      <c r="G87" s="23" t="str">
        <f t="shared" si="35"/>
        <v/>
      </c>
      <c r="H87" s="22" t="str">
        <f t="shared" si="35"/>
        <v/>
      </c>
      <c r="I87" s="23" t="str">
        <f t="shared" si="35"/>
        <v/>
      </c>
      <c r="J87" s="22" t="str">
        <f t="shared" si="35"/>
        <v/>
      </c>
      <c r="K87" s="23" t="str">
        <f t="shared" si="35"/>
        <v/>
      </c>
      <c r="L87" s="22" t="str">
        <f t="shared" si="35"/>
        <v/>
      </c>
      <c r="M87" s="23" t="str">
        <f t="shared" si="35"/>
        <v/>
      </c>
    </row>
    <row r="88" spans="1:13" x14ac:dyDescent="0.25">
      <c r="A88" s="16"/>
      <c r="B88" s="16"/>
      <c r="C88" s="32" t="s">
        <v>20</v>
      </c>
      <c r="D88" s="23" t="str">
        <f t="shared" ref="D88:M88" si="36">IF(D80&lt;&gt;"",D80*$G$6,"")</f>
        <v/>
      </c>
      <c r="E88" s="22" t="str">
        <f t="shared" si="36"/>
        <v/>
      </c>
      <c r="F88" s="23" t="str">
        <f t="shared" si="36"/>
        <v/>
      </c>
      <c r="G88" s="22" t="str">
        <f t="shared" si="36"/>
        <v/>
      </c>
      <c r="H88" s="23" t="str">
        <f t="shared" si="36"/>
        <v/>
      </c>
      <c r="I88" s="22" t="str">
        <f t="shared" si="36"/>
        <v/>
      </c>
      <c r="J88" s="23" t="str">
        <f t="shared" si="36"/>
        <v/>
      </c>
      <c r="K88" s="22" t="str">
        <f t="shared" si="36"/>
        <v/>
      </c>
      <c r="L88" s="23" t="str">
        <f t="shared" si="36"/>
        <v/>
      </c>
      <c r="M88" s="22" t="str">
        <f t="shared" si="36"/>
        <v/>
      </c>
    </row>
    <row r="89" spans="1:13" x14ac:dyDescent="0.25">
      <c r="A89" s="16"/>
      <c r="B89" s="16"/>
      <c r="C89" s="21" t="s">
        <v>21</v>
      </c>
      <c r="D89" s="23" t="str">
        <f t="shared" ref="D89:M91" si="37">IF(D88&lt;&gt;"",D88*1000,"")</f>
        <v/>
      </c>
      <c r="E89" s="22" t="str">
        <f t="shared" si="37"/>
        <v/>
      </c>
      <c r="F89" s="23" t="str">
        <f t="shared" si="37"/>
        <v/>
      </c>
      <c r="G89" s="22" t="str">
        <f t="shared" si="37"/>
        <v/>
      </c>
      <c r="H89" s="23" t="str">
        <f t="shared" si="37"/>
        <v/>
      </c>
      <c r="I89" s="22" t="str">
        <f t="shared" si="37"/>
        <v/>
      </c>
      <c r="J89" s="23" t="str">
        <f t="shared" si="37"/>
        <v/>
      </c>
      <c r="K89" s="22" t="str">
        <f t="shared" si="37"/>
        <v/>
      </c>
      <c r="L89" s="23" t="str">
        <f t="shared" si="37"/>
        <v/>
      </c>
      <c r="M89" s="22" t="str">
        <f t="shared" si="37"/>
        <v/>
      </c>
    </row>
    <row r="90" spans="1:13" x14ac:dyDescent="0.25">
      <c r="A90" s="16"/>
      <c r="B90" s="16"/>
      <c r="C90" s="21" t="s">
        <v>22</v>
      </c>
      <c r="D90" s="23" t="str">
        <f t="shared" si="37"/>
        <v/>
      </c>
      <c r="E90" s="22" t="str">
        <f t="shared" si="37"/>
        <v/>
      </c>
      <c r="F90" s="23" t="str">
        <f t="shared" si="37"/>
        <v/>
      </c>
      <c r="G90" s="22" t="str">
        <f t="shared" si="37"/>
        <v/>
      </c>
      <c r="H90" s="23" t="str">
        <f t="shared" si="37"/>
        <v/>
      </c>
      <c r="I90" s="22" t="str">
        <f t="shared" si="37"/>
        <v/>
      </c>
      <c r="J90" s="23" t="str">
        <f t="shared" si="37"/>
        <v/>
      </c>
      <c r="K90" s="22" t="str">
        <f t="shared" si="37"/>
        <v/>
      </c>
      <c r="L90" s="23" t="str">
        <f t="shared" si="37"/>
        <v/>
      </c>
      <c r="M90" s="22" t="str">
        <f t="shared" si="37"/>
        <v/>
      </c>
    </row>
    <row r="91" spans="1:13" x14ac:dyDescent="0.25">
      <c r="A91" s="16"/>
      <c r="B91" s="24" t="s">
        <v>24</v>
      </c>
      <c r="C91" s="21" t="s">
        <v>23</v>
      </c>
      <c r="D91" s="23" t="str">
        <f t="shared" si="37"/>
        <v/>
      </c>
      <c r="E91" s="22" t="str">
        <f t="shared" si="37"/>
        <v/>
      </c>
      <c r="F91" s="23" t="str">
        <f t="shared" si="37"/>
        <v/>
      </c>
      <c r="G91" s="22" t="str">
        <f t="shared" si="37"/>
        <v/>
      </c>
      <c r="H91" s="23" t="str">
        <f t="shared" si="37"/>
        <v/>
      </c>
      <c r="I91" s="22" t="str">
        <f t="shared" si="37"/>
        <v/>
      </c>
      <c r="J91" s="23" t="str">
        <f t="shared" si="37"/>
        <v/>
      </c>
      <c r="K91" s="22" t="str">
        <f t="shared" si="37"/>
        <v/>
      </c>
      <c r="L91" s="23" t="str">
        <f t="shared" si="37"/>
        <v/>
      </c>
      <c r="M91" s="22" t="str">
        <f t="shared" si="37"/>
        <v/>
      </c>
    </row>
    <row r="92" spans="1:13" x14ac:dyDescent="0.25">
      <c r="A92" s="16"/>
      <c r="B92" s="16"/>
      <c r="C92" s="21" t="s">
        <v>16</v>
      </c>
      <c r="D92" s="23" t="str">
        <f>IF(D88&lt;&gt;"",1/($I$4*D88),"")</f>
        <v/>
      </c>
      <c r="E92" s="22" t="str">
        <f t="shared" ref="E92:M92" si="38">IF(E88&lt;&gt;"",1/($I$4*E88),"")</f>
        <v/>
      </c>
      <c r="F92" s="23" t="str">
        <f t="shared" si="38"/>
        <v/>
      </c>
      <c r="G92" s="22" t="str">
        <f t="shared" si="38"/>
        <v/>
      </c>
      <c r="H92" s="23" t="str">
        <f t="shared" si="38"/>
        <v/>
      </c>
      <c r="I92" s="22" t="str">
        <f t="shared" si="38"/>
        <v/>
      </c>
      <c r="J92" s="23" t="str">
        <f t="shared" si="38"/>
        <v/>
      </c>
      <c r="K92" s="22" t="str">
        <f t="shared" si="38"/>
        <v/>
      </c>
      <c r="L92" s="23" t="str">
        <f t="shared" si="38"/>
        <v/>
      </c>
      <c r="M92" s="22" t="str">
        <f t="shared" si="38"/>
        <v/>
      </c>
    </row>
    <row r="93" spans="1:13" x14ac:dyDescent="0.25">
      <c r="A93" s="16"/>
      <c r="B93" s="16"/>
      <c r="C93" s="21" t="s">
        <v>17</v>
      </c>
      <c r="D93" s="23" t="str">
        <f t="shared" ref="D93:M94" si="39">IF(D92&lt;&gt;"",D92*1000000,"")</f>
        <v/>
      </c>
      <c r="E93" s="22" t="str">
        <f t="shared" si="39"/>
        <v/>
      </c>
      <c r="F93" s="23" t="str">
        <f t="shared" si="39"/>
        <v/>
      </c>
      <c r="G93" s="22" t="str">
        <f t="shared" si="39"/>
        <v/>
      </c>
      <c r="H93" s="23" t="str">
        <f t="shared" si="39"/>
        <v/>
      </c>
      <c r="I93" s="22" t="str">
        <f t="shared" si="39"/>
        <v/>
      </c>
      <c r="J93" s="23" t="str">
        <f t="shared" si="39"/>
        <v/>
      </c>
      <c r="K93" s="22" t="str">
        <f t="shared" si="39"/>
        <v/>
      </c>
      <c r="L93" s="23" t="str">
        <f t="shared" si="39"/>
        <v/>
      </c>
      <c r="M93" s="22" t="str">
        <f t="shared" si="39"/>
        <v/>
      </c>
    </row>
    <row r="94" spans="1:13" x14ac:dyDescent="0.25">
      <c r="A94" s="25"/>
      <c r="B94" s="25"/>
      <c r="C94" s="21" t="s">
        <v>18</v>
      </c>
      <c r="D94" s="23" t="str">
        <f t="shared" si="39"/>
        <v/>
      </c>
      <c r="E94" s="22" t="str">
        <f t="shared" si="39"/>
        <v/>
      </c>
      <c r="F94" s="23" t="str">
        <f t="shared" si="39"/>
        <v/>
      </c>
      <c r="G94" s="22" t="str">
        <f t="shared" si="39"/>
        <v/>
      </c>
      <c r="H94" s="23" t="str">
        <f t="shared" si="39"/>
        <v/>
      </c>
      <c r="I94" s="22" t="str">
        <f t="shared" si="39"/>
        <v/>
      </c>
      <c r="J94" s="23" t="str">
        <f t="shared" si="39"/>
        <v/>
      </c>
      <c r="K94" s="22" t="str">
        <f t="shared" si="39"/>
        <v/>
      </c>
      <c r="L94" s="23" t="str">
        <f t="shared" si="39"/>
        <v/>
      </c>
      <c r="M94" s="22" t="str">
        <f t="shared" si="39"/>
        <v/>
      </c>
    </row>
    <row r="97" spans="2:2" x14ac:dyDescent="0.25">
      <c r="B97" s="27" t="s">
        <v>27</v>
      </c>
    </row>
    <row r="104" spans="2:2" x14ac:dyDescent="0.25">
      <c r="B104" s="28" t="s">
        <v>28</v>
      </c>
    </row>
  </sheetData>
  <mergeCells count="4">
    <mergeCell ref="B10:C10"/>
    <mergeCell ref="B11:C11"/>
    <mergeCell ref="B28:C28"/>
    <mergeCell ref="B29:C29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Butterworth BPF BRF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濱田 倫一</dc:creator>
  <cp:lastModifiedBy>濱田 倫一</cp:lastModifiedBy>
  <dcterms:created xsi:type="dcterms:W3CDTF">2024-01-13T08:19:48Z</dcterms:created>
  <dcterms:modified xsi:type="dcterms:W3CDTF">2024-01-13T08:22:52Z</dcterms:modified>
</cp:coreProperties>
</file>